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B Work\CIF World Bank\CTF\MDB Results\2014\Cleaned\Posted\Countries\"/>
    </mc:Choice>
  </mc:AlternateContent>
  <bookViews>
    <workbookView xWindow="0" yWindow="0" windowWidth="23040" windowHeight="9108"/>
  </bookViews>
  <sheets>
    <sheet name="One Wind Energy Plan" sheetId="1" r:id="rId1"/>
  </sheets>
  <definedNames>
    <definedName name="_xlnm.Print_Area" localSheetId="0">'One Wind Energy Plan'!$A$1:$M$59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2" i="1" l="1"/>
  <c r="M41" i="1"/>
  <c r="M38" i="1"/>
  <c r="L38" i="1"/>
  <c r="K38" i="1"/>
  <c r="J38" i="1"/>
  <c r="I38" i="1"/>
  <c r="H38" i="1"/>
  <c r="G38" i="1"/>
  <c r="M36" i="1"/>
  <c r="M35" i="1"/>
  <c r="M34" i="1"/>
  <c r="L34" i="1"/>
  <c r="K34" i="1"/>
  <c r="J34" i="1"/>
  <c r="I34" i="1"/>
  <c r="H34" i="1"/>
  <c r="G34" i="1"/>
  <c r="F34" i="1"/>
  <c r="M32" i="1"/>
  <c r="M31" i="1"/>
  <c r="M30" i="1"/>
  <c r="M29" i="1"/>
  <c r="M27" i="1" s="1"/>
  <c r="M28" i="1"/>
  <c r="L27" i="1"/>
  <c r="K27" i="1"/>
  <c r="J27" i="1"/>
  <c r="I27" i="1"/>
  <c r="H27" i="1"/>
  <c r="G27" i="1"/>
  <c r="F27" i="1"/>
  <c r="E27" i="1"/>
  <c r="D27" i="1"/>
  <c r="D25" i="1"/>
  <c r="M24" i="1"/>
  <c r="M23" i="1"/>
  <c r="M22" i="1"/>
  <c r="M21" i="1"/>
  <c r="M19" i="1"/>
  <c r="L18" i="1"/>
  <c r="K18" i="1"/>
  <c r="J18" i="1"/>
  <c r="I18" i="1"/>
  <c r="H18" i="1"/>
  <c r="G18" i="1"/>
  <c r="M18" i="1" s="1"/>
  <c r="F18" i="1"/>
  <c r="E18" i="1"/>
  <c r="D18" i="1"/>
  <c r="D17" i="1" s="1"/>
  <c r="F17" i="1"/>
  <c r="G17" i="1" s="1"/>
  <c r="H17" i="1" s="1"/>
  <c r="I17" i="1" s="1"/>
  <c r="J17" i="1" s="1"/>
  <c r="K17" i="1" s="1"/>
  <c r="L17" i="1" s="1"/>
  <c r="M17" i="1" s="1"/>
  <c r="E17" i="1"/>
  <c r="C17" i="1"/>
  <c r="M15" i="1"/>
</calcChain>
</file>

<file path=xl/sharedStrings.xml><?xml version="1.0" encoding="utf-8"?>
<sst xmlns="http://schemas.openxmlformats.org/spreadsheetml/2006/main" count="98" uniqueCount="84">
  <si>
    <t>Table A: Monitoring and Reporting for CTF Projects and Programs</t>
  </si>
  <si>
    <t>Based on reports given on:</t>
  </si>
  <si>
    <t>Version 4.6</t>
  </si>
  <si>
    <t>Morocco</t>
  </si>
  <si>
    <t>Project/Program Title:</t>
  </si>
  <si>
    <t>One Wind Energy Plan</t>
  </si>
  <si>
    <t>Implementing MDB 1:</t>
  </si>
  <si>
    <t>AfDB</t>
  </si>
  <si>
    <t>Project/Program ID (from the CTF pipeline):</t>
  </si>
  <si>
    <t>XCTFMA057A</t>
  </si>
  <si>
    <t>Implementing MDB 2:</t>
  </si>
  <si>
    <t/>
  </si>
  <si>
    <t>Amount of CTF funding (million USD):</t>
  </si>
  <si>
    <t>Project lifetime:</t>
  </si>
  <si>
    <t>years</t>
  </si>
  <si>
    <t>Date of First MDB Approval:</t>
  </si>
  <si>
    <t>Expected Reporting Closure Date:</t>
  </si>
  <si>
    <t>Report Year 2014 covered in this sheet:</t>
  </si>
  <si>
    <t xml:space="preserve">From: </t>
  </si>
  <si>
    <t>To:</t>
  </si>
  <si>
    <t xml:space="preserve">Please complete all cells colored    </t>
  </si>
  <si>
    <t>Core indicators</t>
  </si>
  <si>
    <t>Unit</t>
  </si>
  <si>
    <t>Target at the time of TFC approval (cumulative over lifetime of the investment)</t>
  </si>
  <si>
    <t>Target at the time of MDB approval (cumulative over lifetime of the investment)</t>
  </si>
  <si>
    <t>Target at the time of MDB approval (as of expected reporting closure date)</t>
  </si>
  <si>
    <t>Report Year 2013</t>
  </si>
  <si>
    <t>Report Year 2014</t>
  </si>
  <si>
    <t>Report Year 2015</t>
  </si>
  <si>
    <t>Report Year 2016</t>
  </si>
  <si>
    <t>Report Year 2017</t>
  </si>
  <si>
    <t>Report Year 2018</t>
  </si>
  <si>
    <t>Report Year 2019</t>
  </si>
  <si>
    <t>Total actual to date</t>
  </si>
  <si>
    <t>Cumulative from start</t>
  </si>
  <si>
    <t>Annual</t>
  </si>
  <si>
    <r>
      <rPr>
        <b/>
        <sz val="12"/>
        <color theme="1"/>
        <rFont val="Calibri"/>
        <family val="2"/>
        <scheme val="minor"/>
      </rPr>
      <t xml:space="preserve">B1. Tons of </t>
    </r>
    <r>
      <rPr>
        <b/>
        <sz val="11"/>
        <color theme="1"/>
        <rFont val="Calibri"/>
        <family val="2"/>
        <scheme val="minor"/>
      </rPr>
      <t>GHG emissions reduced or avoided</t>
    </r>
  </si>
  <si>
    <r>
      <t>Tons of CO</t>
    </r>
    <r>
      <rPr>
        <sz val="10"/>
        <color theme="1"/>
        <rFont val="Calibri"/>
        <family val="2"/>
        <scheme val="minor"/>
      </rPr>
      <t>2</t>
    </r>
    <r>
      <rPr>
        <sz val="11"/>
        <color theme="1"/>
        <rFont val="Calibri"/>
        <family val="2"/>
        <scheme val="minor"/>
      </rPr>
      <t xml:space="preserve"> equivalent</t>
    </r>
  </si>
  <si>
    <t>Provide assumptions and remarks related to estimation of GHG emissions reduced and/or avoided</t>
  </si>
  <si>
    <t>Total Project size in US million $</t>
  </si>
  <si>
    <r>
      <rPr>
        <b/>
        <sz val="12"/>
        <color theme="1"/>
        <rFont val="Calibri"/>
        <family val="2"/>
        <scheme val="minor"/>
      </rPr>
      <t>B2.  Volume of d</t>
    </r>
    <r>
      <rPr>
        <b/>
        <sz val="11"/>
        <color theme="1"/>
        <rFont val="Calibri"/>
        <family val="2"/>
        <scheme val="minor"/>
      </rPr>
      <t>irect finance leveraged through CTF funding</t>
    </r>
  </si>
  <si>
    <t>million USD</t>
  </si>
  <si>
    <t xml:space="preserve">     MDB</t>
  </si>
  <si>
    <t xml:space="preserve">    Other MDB (please specify)</t>
  </si>
  <si>
    <t xml:space="preserve">     Government</t>
  </si>
  <si>
    <t xml:space="preserve">     Private sector</t>
  </si>
  <si>
    <t xml:space="preserve">     Bilateral</t>
  </si>
  <si>
    <t xml:space="preserve">    Other</t>
  </si>
  <si>
    <t>Exchange Rate used for non-US investments:</t>
  </si>
  <si>
    <t>US$1 =</t>
  </si>
  <si>
    <t>Specify the source of direct finance (e.g., name of the private sector,bilateral agency and other).</t>
  </si>
  <si>
    <t>ONEE</t>
  </si>
  <si>
    <t>EUR to USD  1,249</t>
  </si>
  <si>
    <t>B3. Installed capacity (MW) as a result of CTF interventions (Identify technology below)</t>
  </si>
  <si>
    <t>MW</t>
  </si>
  <si>
    <t>Wind</t>
  </si>
  <si>
    <t>Solar</t>
  </si>
  <si>
    <t>Hydro</t>
  </si>
  <si>
    <t>Geothermal</t>
  </si>
  <si>
    <t>Other/ Mixed</t>
  </si>
  <si>
    <t>Describe method of calculation</t>
  </si>
  <si>
    <t xml:space="preserve">Difference between the global target-Baseline 550-283,5= 266,5 for wind in year 2017 and 520-464= 56 for hydro in year 2015, </t>
  </si>
  <si>
    <t>Difference between the global target-Baseline 750-250= 500 for wind in year 2017 and 814-464= 300 for hydro in year 2017, and 1270-0=1270 for Grid for year 2017</t>
  </si>
  <si>
    <t xml:space="preserve">B4. Number of additional passengers using low-carbon transport as a result of CTF </t>
  </si>
  <si>
    <t>No. of people</t>
  </si>
  <si>
    <t>n.a.</t>
  </si>
  <si>
    <t xml:space="preserve">   Female</t>
  </si>
  <si>
    <t xml:space="preserve">   Male</t>
  </si>
  <si>
    <t>Describe the type (car, bus, train, other)  of low carbon transport and how passenger numbers have been calculated</t>
  </si>
  <si>
    <t>B5. Annual energy savings as a result of CTF interventions (GWh)</t>
  </si>
  <si>
    <t>GWh</t>
  </si>
  <si>
    <t>Comment on methods of calculation</t>
  </si>
  <si>
    <t>Fuel savings induced by Project: Sum of 450 (Tanger II)+1,110 (Koudia al Baida II)+ 630 (Abdel Moumen)+ 306 (M’DEZ - El MENZEL)= 1387,1</t>
  </si>
  <si>
    <t>Not available in the latest approved APR</t>
  </si>
  <si>
    <r>
      <rPr>
        <b/>
        <sz val="14"/>
        <color theme="1"/>
        <rFont val="Calibri"/>
        <family val="2"/>
        <scheme val="minor"/>
      </rPr>
      <t xml:space="preserve">Development indicator(s): </t>
    </r>
    <r>
      <rPr>
        <sz val="14"/>
        <color theme="1"/>
        <rFont val="Calibri"/>
        <family val="2"/>
        <scheme val="minor"/>
      </rPr>
      <t>Please identify at least one indicator for development co-benefits. Reporting on development co-benefits must be done when information is available, not necessarily annually. At a minimum, at project completion.</t>
    </r>
  </si>
  <si>
    <t>Job creation - full time</t>
  </si>
  <si>
    <t>Job creation- temporary</t>
  </si>
  <si>
    <t>Describe the development co-benefits</t>
  </si>
  <si>
    <t>Note: n.a. = not applicable      n.t.s. = no target set</t>
  </si>
  <si>
    <t>Does that project/program intend to seek carbon finance or has it received carbon credits? If yes, please explain.</t>
  </si>
  <si>
    <r>
      <t xml:space="preserve">Please provide remarks for any </t>
    </r>
    <r>
      <rPr>
        <b/>
        <sz val="12"/>
        <rFont val="Calibri"/>
        <family val="2"/>
        <scheme val="minor"/>
      </rPr>
      <t>indirect</t>
    </r>
    <r>
      <rPr>
        <sz val="12"/>
        <rFont val="Calibri"/>
        <family val="2"/>
        <scheme val="minor"/>
      </rPr>
      <t xml:space="preserve"> GHG emissions reduction and </t>
    </r>
    <r>
      <rPr>
        <b/>
        <sz val="12"/>
        <rFont val="Calibri"/>
        <family val="2"/>
        <scheme val="minor"/>
      </rPr>
      <t>indirect</t>
    </r>
    <r>
      <rPr>
        <sz val="12"/>
        <rFont val="Calibri"/>
        <family val="2"/>
        <scheme val="minor"/>
      </rPr>
      <t xml:space="preserve"> funding leveraged.</t>
    </r>
    <r>
      <rPr>
        <i/>
        <sz val="12"/>
        <rFont val="Calibri"/>
        <family val="2"/>
        <scheme val="minor"/>
      </rPr>
      <t>The CTF investment of 125 million US dollars will leverage around 2,166.43 billion US dollars – this is a leverage factor of around 17. CTF funding will buy down the costs of low-carbon growth. the project will lead to annual cost savings of USD 1.251 billion by replacing fossil fuel imports with indigenously produced and stored wind energy. These annual savings will significantly improve macroeconomic stability.</t>
    </r>
  </si>
  <si>
    <r>
      <t>General comments/Project status (</t>
    </r>
    <r>
      <rPr>
        <i/>
        <sz val="12"/>
        <rFont val="Calibri"/>
        <family val="2"/>
        <scheme val="minor"/>
      </rPr>
      <t>Optional</t>
    </r>
    <r>
      <rPr>
        <sz val="12"/>
        <rFont val="Calibri"/>
        <family val="2"/>
        <scheme val="minor"/>
      </rPr>
      <t xml:space="preserve">)
</t>
    </r>
    <r>
      <rPr>
        <i/>
        <sz val="12"/>
        <rFont val="Calibri"/>
        <family val="2"/>
        <scheme val="minor"/>
      </rPr>
      <t>2014: Implementation Start Date: 12/19/2012</t>
    </r>
  </si>
  <si>
    <r>
      <t xml:space="preserve">Note: </t>
    </r>
    <r>
      <rPr>
        <sz val="11"/>
        <color theme="1"/>
        <rFont val="Calibri"/>
        <family val="2"/>
        <scheme val="minor"/>
      </rPr>
      <t>2013.10.17 M.Duarte requested we remove the Grid-connected electrical generating capacity data be removed from B.3</t>
    </r>
  </si>
  <si>
    <r>
      <t xml:space="preserve">Tons of GHG emissions reduced or avoided:4,047,500 ton CO2e per year. </t>
    </r>
    <r>
      <rPr>
        <sz val="11"/>
        <color rgb="FF3F3F76"/>
        <rFont val="Calibri"/>
        <family val="2"/>
        <scheme val="minor"/>
      </rPr>
      <t xml:space="preserve">
This estimate has been calculated on the basis of an emission factor of 0.6336 tCO2/MWh.</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</si>
</sst>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409]dd\-mmm\-yy;@"/>
    <numFmt numFmtId="165" formatCode="&quot;$&quot;#,##0.0_);\(&quot;$&quot;#,##0.0\)"/>
    <numFmt numFmtId="166" formatCode="[$-409]mmm\-yy;@"/>
    <numFmt numFmtId="167" formatCode="[$-409]mmmm\ d\,\ yyyy;@"/>
    <numFmt numFmtId="168" formatCode="&quot;US$m &quot;#,##0_);\(#,##0\)"/>
    <numFmt numFmtId="169" formatCode="#,##0&quot; MW&quot;"/>
    <numFmt numFmtId="170" formatCode="#,##0&quot; GWh&quot;"/>
  </numFmts>
  <fonts count="23"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1"/>
      <color indexed="8"/>
      <name val="Calibri"/>
      <family val="2"/>
      <scheme val="minor"/>
    </font>
    <font>
      <b/>
      <sz val="12"/>
      <color theme="1"/>
      <name val="Calibri"/>
      <family val="2"/>
      <scheme val="minor"/>
    </font>
    <font>
      <sz val="9"/>
      <color theme="1"/>
      <name val="Calibri"/>
      <family val="2"/>
      <scheme val="minor"/>
    </font>
    <font>
      <b/>
      <sz val="14"/>
      <color theme="1"/>
      <name val="Calibri"/>
      <family val="2"/>
      <scheme val="minor"/>
    </font>
    <font>
      <sz val="11"/>
      <name val="Calibri"/>
      <family val="2"/>
      <scheme val="minor"/>
    </font>
    <font>
      <sz val="11"/>
      <color theme="0" tint="-0.34998626667073579"/>
      <name val="Calibri"/>
      <family val="2"/>
      <scheme val="minor"/>
    </font>
    <font>
      <sz val="10"/>
      <color theme="1"/>
      <name val="Calibri"/>
      <family val="2"/>
      <scheme val="minor"/>
    </font>
    <font>
      <sz val="11"/>
      <color theme="0" tint="-0.499984740745262"/>
      <name val="Calibri"/>
      <family val="2"/>
      <scheme val="minor"/>
    </font>
    <font>
      <b/>
      <sz val="11"/>
      <name val="Calibri"/>
      <family val="2"/>
      <scheme val="minor"/>
    </font>
    <font>
      <b/>
      <sz val="11"/>
      <color theme="0" tint="-0.499984740745262"/>
      <name val="Calibri"/>
      <family val="2"/>
      <scheme val="minor"/>
    </font>
    <font>
      <b/>
      <sz val="11"/>
      <color theme="0" tint="-0.34998626667073579"/>
      <name val="Calibri"/>
      <family val="2"/>
      <scheme val="minor"/>
    </font>
    <font>
      <i/>
      <sz val="9"/>
      <color theme="1"/>
      <name val="Calibri"/>
      <family val="2"/>
      <scheme val="minor"/>
    </font>
    <font>
      <sz val="12"/>
      <color theme="1"/>
      <name val="Calibri"/>
      <family val="2"/>
      <scheme val="minor"/>
    </font>
    <font>
      <sz val="12"/>
      <name val="Calibri"/>
      <family val="2"/>
      <scheme val="minor"/>
    </font>
    <font>
      <b/>
      <sz val="12"/>
      <name val="Calibri"/>
      <family val="2"/>
      <scheme val="minor"/>
    </font>
    <font>
      <i/>
      <sz val="12"/>
      <name val="Calibri"/>
      <family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8" tint="0.79998168889431442"/>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rgb="FF7F7F7F"/>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double">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thin">
        <color indexed="64"/>
      </right>
      <top/>
      <bottom style="thin">
        <color indexed="64"/>
      </bottom>
      <diagonal/>
    </border>
    <border>
      <left/>
      <right/>
      <top style="thin">
        <color auto="1"/>
      </top>
      <bottom/>
      <diagonal/>
    </border>
    <border>
      <left/>
      <right style="double">
        <color auto="1"/>
      </right>
      <top style="thin">
        <color auto="1"/>
      </top>
      <bottom/>
      <diagonal/>
    </border>
    <border>
      <left style="double">
        <color indexed="64"/>
      </left>
      <right/>
      <top style="medium">
        <color indexed="64"/>
      </top>
      <bottom/>
      <diagonal/>
    </border>
    <border>
      <left style="thin">
        <color auto="1"/>
      </left>
      <right/>
      <top style="medium">
        <color indexed="64"/>
      </top>
      <bottom style="thin">
        <color auto="1"/>
      </bottom>
      <diagonal/>
    </border>
    <border>
      <left/>
      <right/>
      <top/>
      <bottom style="medium">
        <color indexed="64"/>
      </bottom>
      <diagonal/>
    </border>
    <border>
      <left/>
      <right style="double">
        <color indexed="64"/>
      </right>
      <top/>
      <bottom style="medium">
        <color indexed="64"/>
      </bottom>
      <diagonal/>
    </border>
    <border>
      <left/>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0" fontId="2" fillId="2" borderId="1" applyNumberFormat="0" applyAlignment="0" applyProtection="0"/>
    <xf numFmtId="0" fontId="3" fillId="3" borderId="1" applyNumberFormat="0" applyAlignment="0" applyProtection="0"/>
  </cellStyleXfs>
  <cellXfs count="213">
    <xf numFmtId="0" fontId="0" fillId="0" borderId="0" xfId="0"/>
    <xf numFmtId="0" fontId="5" fillId="0" borderId="0" xfId="0" applyFont="1" applyProtection="1"/>
    <xf numFmtId="0" fontId="0" fillId="0" borderId="0" xfId="0" applyProtection="1"/>
    <xf numFmtId="0" fontId="4" fillId="0" borderId="0" xfId="0" applyFont="1" applyProtection="1"/>
    <xf numFmtId="0" fontId="6" fillId="0" borderId="0" xfId="0" applyFont="1" applyProtection="1"/>
    <xf numFmtId="0" fontId="0" fillId="0" borderId="0" xfId="0" applyAlignment="1" applyProtection="1">
      <alignment horizontal="right"/>
    </xf>
    <xf numFmtId="164" fontId="0" fillId="4" borderId="2" xfId="0" applyNumberFormat="1" applyFill="1" applyBorder="1" applyAlignment="1" applyProtection="1">
      <alignment horizontal="center"/>
      <protection locked="0"/>
    </xf>
    <xf numFmtId="0" fontId="7" fillId="0" borderId="0" xfId="0" applyFont="1" applyAlignment="1" applyProtection="1">
      <alignment horizontal="right"/>
    </xf>
    <xf numFmtId="14" fontId="7" fillId="0" borderId="0" xfId="0" applyNumberFormat="1" applyFont="1" applyAlignment="1" applyProtection="1">
      <alignment horizontal="center"/>
    </xf>
    <xf numFmtId="0" fontId="8" fillId="0" borderId="3" xfId="0" applyFont="1" applyBorder="1" applyProtection="1">
      <protection hidden="1"/>
    </xf>
    <xf numFmtId="0" fontId="0" fillId="0" borderId="4" xfId="0" applyBorder="1" applyProtection="1"/>
    <xf numFmtId="0" fontId="8" fillId="0" borderId="4" xfId="0" applyFont="1" applyBorder="1" applyAlignment="1" applyProtection="1">
      <alignment horizontal="right"/>
    </xf>
    <xf numFmtId="0" fontId="0" fillId="0" borderId="0" xfId="0" applyBorder="1" applyAlignment="1" applyProtection="1">
      <protection hidden="1"/>
    </xf>
    <xf numFmtId="0" fontId="0" fillId="0" borderId="0" xfId="0" applyBorder="1" applyAlignment="1" applyProtection="1"/>
    <xf numFmtId="0" fontId="8" fillId="0" borderId="0" xfId="0" applyFont="1" applyBorder="1" applyAlignment="1" applyProtection="1"/>
    <xf numFmtId="0" fontId="9" fillId="0" borderId="0" xfId="0" applyFont="1" applyFill="1" applyBorder="1" applyAlignment="1" applyProtection="1">
      <alignment horizontal="center"/>
    </xf>
    <xf numFmtId="0" fontId="8" fillId="0" borderId="7" xfId="0" applyFont="1" applyBorder="1" applyAlignment="1" applyProtection="1"/>
    <xf numFmtId="0" fontId="0" fillId="0" borderId="7" xfId="0" applyBorder="1" applyAlignment="1" applyProtection="1"/>
    <xf numFmtId="165" fontId="0" fillId="0" borderId="0" xfId="1" applyNumberFormat="1" applyFont="1" applyBorder="1" applyAlignment="1" applyProtection="1">
      <alignment horizontal="left"/>
      <protection hidden="1"/>
    </xf>
    <xf numFmtId="0" fontId="0" fillId="0" borderId="0" xfId="0" applyBorder="1" applyProtection="1"/>
    <xf numFmtId="166" fontId="0" fillId="0" borderId="0" xfId="0" applyNumberFormat="1" applyBorder="1" applyAlignment="1" applyProtection="1">
      <alignment horizontal="left"/>
      <protection hidden="1"/>
    </xf>
    <xf numFmtId="0" fontId="8" fillId="0" borderId="8" xfId="0" applyFont="1" applyBorder="1" applyAlignment="1" applyProtection="1">
      <alignment horizontal="right"/>
    </xf>
    <xf numFmtId="0" fontId="0" fillId="0" borderId="7" xfId="0" applyBorder="1" applyProtection="1"/>
    <xf numFmtId="0" fontId="8" fillId="0" borderId="9" xfId="0" applyFont="1" applyBorder="1" applyAlignment="1" applyProtection="1">
      <alignment horizontal="right"/>
    </xf>
    <xf numFmtId="0" fontId="8" fillId="0" borderId="10" xfId="0" applyFont="1" applyBorder="1" applyAlignment="1" applyProtection="1">
      <alignment horizontal="right"/>
    </xf>
    <xf numFmtId="0" fontId="0" fillId="0" borderId="10" xfId="0" applyBorder="1" applyAlignment="1" applyProtection="1">
      <alignment horizontal="right"/>
    </xf>
    <xf numFmtId="167" fontId="0" fillId="0" borderId="10" xfId="0" applyNumberFormat="1" applyBorder="1" applyAlignment="1" applyProtection="1">
      <alignment horizontal="left"/>
    </xf>
    <xf numFmtId="0" fontId="0" fillId="0" borderId="10" xfId="0" applyBorder="1" applyAlignment="1" applyProtection="1">
      <alignment horizontal="left"/>
    </xf>
    <xf numFmtId="0" fontId="8" fillId="0" borderId="10" xfId="0" applyFont="1" applyBorder="1" applyAlignment="1" applyProtection="1"/>
    <xf numFmtId="0" fontId="0" fillId="0" borderId="11" xfId="0" applyBorder="1" applyProtection="1"/>
    <xf numFmtId="0" fontId="0" fillId="0" borderId="0" xfId="0" applyBorder="1" applyAlignment="1" applyProtection="1">
      <alignment horizontal="right"/>
    </xf>
    <xf numFmtId="0" fontId="4" fillId="0" borderId="0" xfId="0" applyFont="1" applyBorder="1" applyAlignment="1" applyProtection="1">
      <alignment horizontal="left" vertical="center" wrapText="1"/>
    </xf>
    <xf numFmtId="0" fontId="2" fillId="4" borderId="1" xfId="2" applyFill="1" applyBorder="1" applyAlignment="1" applyProtection="1">
      <alignment wrapText="1"/>
    </xf>
    <xf numFmtId="0" fontId="11" fillId="0" borderId="16"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0" borderId="21" xfId="0" applyFont="1" applyBorder="1" applyAlignment="1" applyProtection="1">
      <alignment horizontal="center" wrapText="1"/>
    </xf>
    <xf numFmtId="0" fontId="11" fillId="0" borderId="22" xfId="0" applyFont="1" applyBorder="1" applyAlignment="1" applyProtection="1">
      <alignment horizontal="center" wrapText="1"/>
    </xf>
    <xf numFmtId="0" fontId="12" fillId="0" borderId="22" xfId="0" applyFont="1" applyBorder="1" applyAlignment="1" applyProtection="1">
      <alignment horizontal="center" wrapText="1"/>
    </xf>
    <xf numFmtId="0" fontId="12" fillId="0" borderId="23" xfId="0" applyFont="1" applyBorder="1" applyAlignment="1" applyProtection="1">
      <alignment horizontal="center" wrapText="1"/>
    </xf>
    <xf numFmtId="0" fontId="11" fillId="0" borderId="20" xfId="0" applyFont="1" applyBorder="1" applyAlignment="1" applyProtection="1">
      <alignment horizontal="center" wrapText="1"/>
    </xf>
    <xf numFmtId="0" fontId="4" fillId="0" borderId="19" xfId="0" applyFont="1" applyBorder="1" applyAlignment="1" applyProtection="1">
      <alignment vertical="top" wrapText="1"/>
    </xf>
    <xf numFmtId="3" fontId="2" fillId="0" borderId="24" xfId="2" applyNumberFormat="1" applyFill="1" applyBorder="1" applyAlignment="1" applyProtection="1"/>
    <xf numFmtId="3" fontId="2" fillId="0" borderId="17" xfId="2" applyNumberFormat="1" applyFill="1" applyBorder="1" applyAlignment="1" applyProtection="1"/>
    <xf numFmtId="3" fontId="2" fillId="4" borderId="25" xfId="2" applyNumberFormat="1" applyFill="1" applyBorder="1" applyAlignment="1" applyProtection="1">
      <protection locked="0"/>
    </xf>
    <xf numFmtId="3" fontId="14" fillId="0" borderId="26" xfId="2" applyNumberFormat="1" applyFont="1" applyFill="1" applyBorder="1" applyAlignment="1" applyProtection="1"/>
    <xf numFmtId="3" fontId="11" fillId="4" borderId="26" xfId="2" applyNumberFormat="1" applyFont="1" applyFill="1" applyBorder="1" applyAlignment="1" applyProtection="1">
      <protection locked="0"/>
    </xf>
    <xf numFmtId="3" fontId="12" fillId="0" borderId="26" xfId="2" applyNumberFormat="1" applyFont="1" applyFill="1" applyBorder="1" applyAlignment="1" applyProtection="1"/>
    <xf numFmtId="3" fontId="12" fillId="0" borderId="27" xfId="2" applyNumberFormat="1" applyFont="1" applyFill="1" applyBorder="1" applyAlignment="1" applyProtection="1"/>
    <xf numFmtId="3" fontId="11" fillId="0" borderId="28" xfId="2" applyNumberFormat="1" applyFont="1" applyFill="1" applyBorder="1" applyAlignment="1" applyProtection="1"/>
    <xf numFmtId="0" fontId="4" fillId="0" borderId="29" xfId="0" applyFont="1" applyBorder="1" applyAlignment="1" applyProtection="1">
      <alignment vertical="top" wrapText="1"/>
    </xf>
    <xf numFmtId="0" fontId="4" fillId="0" borderId="33" xfId="0" applyFont="1" applyBorder="1" applyAlignment="1" applyProtection="1">
      <alignment vertical="top" wrapText="1"/>
    </xf>
    <xf numFmtId="4" fontId="2" fillId="0" borderId="6" xfId="2" applyNumberFormat="1" applyFill="1" applyBorder="1" applyAlignment="1" applyProtection="1">
      <alignment horizontal="left"/>
    </xf>
    <xf numFmtId="168" fontId="15" fillId="0" borderId="33" xfId="2" applyNumberFormat="1" applyFont="1" applyFill="1" applyBorder="1" applyAlignment="1" applyProtection="1">
      <alignment horizontal="right"/>
    </xf>
    <xf numFmtId="168" fontId="15" fillId="0" borderId="34" xfId="2" applyNumberFormat="1" applyFont="1" applyFill="1" applyBorder="1" applyAlignment="1" applyProtection="1">
      <alignment horizontal="right"/>
    </xf>
    <xf numFmtId="168" fontId="15" fillId="0" borderId="35" xfId="2" applyNumberFormat="1" applyFont="1" applyFill="1" applyBorder="1" applyAlignment="1" applyProtection="1">
      <alignment horizontal="right"/>
    </xf>
    <xf numFmtId="168" fontId="16" fillId="0" borderId="35" xfId="2" applyNumberFormat="1" applyFont="1" applyFill="1" applyBorder="1" applyAlignment="1" applyProtection="1">
      <alignment horizontal="right"/>
    </xf>
    <xf numFmtId="168" fontId="16" fillId="0" borderId="36" xfId="2" applyNumberFormat="1" applyFont="1" applyFill="1" applyBorder="1" applyAlignment="1" applyProtection="1">
      <alignment horizontal="right"/>
    </xf>
    <xf numFmtId="0" fontId="4" fillId="0" borderId="37" xfId="0" applyFont="1" applyBorder="1" applyAlignment="1" applyProtection="1">
      <alignment horizontal="left" vertical="top" wrapText="1"/>
    </xf>
    <xf numFmtId="168" fontId="15" fillId="0" borderId="37" xfId="3" applyNumberFormat="1" applyFont="1" applyFill="1" applyBorder="1" applyAlignment="1" applyProtection="1">
      <alignment wrapText="1"/>
    </xf>
    <xf numFmtId="168" fontId="15" fillId="0" borderId="39" xfId="3" applyNumberFormat="1" applyFont="1" applyFill="1" applyBorder="1" applyAlignment="1" applyProtection="1">
      <alignment wrapText="1"/>
    </xf>
    <xf numFmtId="168" fontId="15" fillId="0" borderId="40" xfId="3" applyNumberFormat="1" applyFont="1" applyFill="1" applyBorder="1" applyAlignment="1" applyProtection="1">
      <alignment wrapText="1"/>
    </xf>
    <xf numFmtId="168" fontId="17" fillId="0" borderId="40" xfId="3" applyNumberFormat="1" applyFont="1" applyFill="1" applyBorder="1" applyAlignment="1" applyProtection="1">
      <alignment wrapText="1"/>
    </xf>
    <xf numFmtId="168" fontId="17" fillId="0" borderId="41" xfId="3" applyNumberFormat="1" applyFont="1" applyFill="1" applyBorder="1" applyAlignment="1" applyProtection="1">
      <alignment wrapText="1"/>
    </xf>
    <xf numFmtId="0" fontId="0" fillId="0" borderId="42" xfId="0" applyBorder="1" applyAlignment="1" applyProtection="1">
      <alignment vertical="top" wrapText="1"/>
    </xf>
    <xf numFmtId="168" fontId="2" fillId="0" borderId="42" xfId="2" applyNumberFormat="1" applyFill="1" applyBorder="1" applyAlignment="1" applyProtection="1">
      <alignment wrapText="1"/>
    </xf>
    <xf numFmtId="168" fontId="11" fillId="0" borderId="42" xfId="2" applyNumberFormat="1" applyFont="1" applyFill="1" applyBorder="1" applyAlignment="1" applyProtection="1">
      <alignment wrapText="1"/>
    </xf>
    <xf numFmtId="168" fontId="2" fillId="4" borderId="42" xfId="2" applyNumberFormat="1" applyFill="1" applyBorder="1" applyAlignment="1" applyProtection="1">
      <alignment wrapText="1"/>
      <protection locked="0"/>
    </xf>
    <xf numFmtId="168" fontId="11" fillId="0" borderId="43" xfId="2" applyNumberFormat="1" applyFont="1" applyFill="1" applyBorder="1" applyAlignment="1" applyProtection="1">
      <alignment wrapText="1"/>
    </xf>
    <xf numFmtId="168" fontId="11" fillId="4" borderId="44" xfId="2" applyNumberFormat="1" applyFont="1" applyFill="1" applyBorder="1" applyAlignment="1" applyProtection="1">
      <alignment wrapText="1"/>
      <protection locked="0"/>
    </xf>
    <xf numFmtId="168" fontId="12" fillId="0" borderId="44" xfId="2" applyNumberFormat="1" applyFont="1" applyFill="1" applyBorder="1" applyAlignment="1" applyProtection="1">
      <alignment wrapText="1"/>
    </xf>
    <xf numFmtId="168" fontId="12" fillId="0" borderId="45" xfId="2" applyNumberFormat="1" applyFont="1" applyFill="1" applyBorder="1" applyAlignment="1" applyProtection="1">
      <alignment wrapText="1"/>
    </xf>
    <xf numFmtId="0" fontId="0" fillId="4" borderId="28" xfId="0" applyFill="1" applyBorder="1" applyAlignment="1" applyProtection="1">
      <alignment vertical="top" wrapText="1"/>
      <protection locked="0"/>
    </xf>
    <xf numFmtId="168" fontId="2" fillId="0" borderId="28" xfId="2" applyNumberFormat="1" applyFill="1" applyBorder="1" applyAlignment="1" applyProtection="1">
      <alignment wrapText="1"/>
    </xf>
    <xf numFmtId="168" fontId="11" fillId="0" borderId="28" xfId="2" applyNumberFormat="1" applyFont="1" applyFill="1" applyBorder="1" applyAlignment="1" applyProtection="1">
      <alignment wrapText="1"/>
    </xf>
    <xf numFmtId="168" fontId="2" fillId="4" borderId="28" xfId="2" applyNumberFormat="1" applyFill="1" applyBorder="1" applyAlignment="1" applyProtection="1">
      <alignment wrapText="1"/>
      <protection locked="0"/>
    </xf>
    <xf numFmtId="168" fontId="11" fillId="0" borderId="26" xfId="2" applyNumberFormat="1" applyFont="1" applyFill="1" applyBorder="1" applyAlignment="1" applyProtection="1">
      <alignment wrapText="1"/>
    </xf>
    <xf numFmtId="168" fontId="11" fillId="4" borderId="2" xfId="2" applyNumberFormat="1" applyFont="1" applyFill="1" applyBorder="1" applyAlignment="1" applyProtection="1">
      <alignment wrapText="1"/>
      <protection locked="0"/>
    </xf>
    <xf numFmtId="168" fontId="12" fillId="0" borderId="2" xfId="2" applyNumberFormat="1" applyFont="1" applyFill="1" applyBorder="1" applyAlignment="1" applyProtection="1">
      <alignment wrapText="1"/>
    </xf>
    <xf numFmtId="168" fontId="12" fillId="0" borderId="46" xfId="2" applyNumberFormat="1" applyFont="1" applyFill="1" applyBorder="1" applyAlignment="1" applyProtection="1">
      <alignment wrapText="1"/>
    </xf>
    <xf numFmtId="0" fontId="0" fillId="0" borderId="28" xfId="0" applyBorder="1" applyAlignment="1" applyProtection="1">
      <alignment vertical="top" wrapText="1"/>
    </xf>
    <xf numFmtId="0" fontId="0" fillId="0" borderId="47" xfId="0" applyBorder="1" applyAlignment="1" applyProtection="1">
      <alignment vertical="top" wrapText="1"/>
    </xf>
    <xf numFmtId="168" fontId="2" fillId="0" borderId="47" xfId="2" applyNumberFormat="1" applyFill="1" applyBorder="1" applyAlignment="1" applyProtection="1">
      <alignment wrapText="1"/>
    </xf>
    <xf numFmtId="168" fontId="11" fillId="0" borderId="47" xfId="2" applyNumberFormat="1" applyFont="1" applyFill="1" applyBorder="1" applyAlignment="1" applyProtection="1">
      <alignment wrapText="1"/>
    </xf>
    <xf numFmtId="168" fontId="2" fillId="4" borderId="47" xfId="2" applyNumberFormat="1" applyFill="1" applyBorder="1" applyAlignment="1" applyProtection="1">
      <alignment wrapText="1"/>
      <protection locked="0"/>
    </xf>
    <xf numFmtId="168" fontId="11" fillId="0" borderId="48" xfId="2" applyNumberFormat="1" applyFont="1" applyFill="1" applyBorder="1" applyAlignment="1" applyProtection="1">
      <alignment wrapText="1"/>
    </xf>
    <xf numFmtId="168" fontId="11" fillId="4" borderId="49" xfId="2" applyNumberFormat="1" applyFont="1" applyFill="1" applyBorder="1" applyAlignment="1" applyProtection="1">
      <alignment wrapText="1"/>
      <protection locked="0"/>
    </xf>
    <xf numFmtId="168" fontId="12" fillId="0" borderId="49" xfId="2" applyNumberFormat="1" applyFont="1" applyFill="1" applyBorder="1" applyAlignment="1" applyProtection="1">
      <alignment wrapText="1"/>
    </xf>
    <xf numFmtId="168" fontId="12" fillId="0" borderId="50" xfId="2" applyNumberFormat="1" applyFont="1" applyFill="1" applyBorder="1" applyAlignment="1" applyProtection="1">
      <alignment wrapText="1"/>
    </xf>
    <xf numFmtId="168" fontId="11" fillId="0" borderId="38" xfId="2" applyNumberFormat="1" applyFont="1" applyFill="1" applyBorder="1" applyAlignment="1" applyProtection="1">
      <alignment wrapText="1"/>
    </xf>
    <xf numFmtId="0" fontId="0" fillId="0" borderId="28" xfId="0" applyBorder="1" applyAlignment="1" applyProtection="1">
      <alignment horizontal="right" vertical="center" wrapText="1"/>
    </xf>
    <xf numFmtId="0" fontId="2" fillId="0" borderId="51" xfId="2" applyNumberFormat="1" applyFill="1" applyBorder="1" applyAlignment="1" applyProtection="1">
      <alignment wrapText="1"/>
    </xf>
    <xf numFmtId="0" fontId="11" fillId="0" borderId="51" xfId="2" applyNumberFormat="1" applyFont="1" applyFill="1" applyBorder="1" applyAlignment="1" applyProtection="1">
      <alignment wrapText="1"/>
    </xf>
    <xf numFmtId="0" fontId="2" fillId="4" borderId="51" xfId="2" applyNumberFormat="1" applyFill="1" applyBorder="1" applyAlignment="1" applyProtection="1">
      <alignment wrapText="1"/>
      <protection locked="0"/>
    </xf>
    <xf numFmtId="0" fontId="11" fillId="0" borderId="52" xfId="2" applyNumberFormat="1" applyFont="1" applyFill="1" applyBorder="1" applyAlignment="1" applyProtection="1">
      <alignment wrapText="1"/>
    </xf>
    <xf numFmtId="0" fontId="11" fillId="4" borderId="53" xfId="2" applyNumberFormat="1" applyFont="1" applyFill="1" applyBorder="1" applyAlignment="1" applyProtection="1">
      <alignment wrapText="1"/>
      <protection locked="0"/>
    </xf>
    <xf numFmtId="0" fontId="12" fillId="0" borderId="53" xfId="2" applyNumberFormat="1" applyFont="1" applyFill="1" applyBorder="1" applyAlignment="1" applyProtection="1">
      <alignment wrapText="1"/>
    </xf>
    <xf numFmtId="0" fontId="12" fillId="0" borderId="54" xfId="2" applyNumberFormat="1" applyFont="1" applyFill="1" applyBorder="1" applyAlignment="1" applyProtection="1">
      <alignment wrapText="1"/>
    </xf>
    <xf numFmtId="0" fontId="0" fillId="0" borderId="30" xfId="0" applyBorder="1" applyAlignment="1" applyProtection="1">
      <alignment vertical="top" wrapText="1"/>
    </xf>
    <xf numFmtId="0" fontId="4" fillId="0" borderId="42" xfId="0" applyFont="1" applyBorder="1" applyAlignment="1" applyProtection="1">
      <alignment vertical="top" wrapText="1"/>
    </xf>
    <xf numFmtId="169" fontId="15" fillId="3" borderId="51" xfId="3" applyNumberFormat="1" applyFont="1" applyBorder="1" applyAlignment="1" applyProtection="1">
      <alignment wrapText="1"/>
    </xf>
    <xf numFmtId="169" fontId="15" fillId="3" borderId="56" xfId="3" applyNumberFormat="1" applyFont="1" applyBorder="1" applyAlignment="1" applyProtection="1">
      <alignment wrapText="1"/>
    </xf>
    <xf numFmtId="169" fontId="15" fillId="3" borderId="57" xfId="3" applyNumberFormat="1" applyFont="1" applyBorder="1" applyAlignment="1" applyProtection="1">
      <alignment wrapText="1"/>
    </xf>
    <xf numFmtId="169" fontId="16" fillId="3" borderId="51" xfId="3" applyNumberFormat="1" applyFont="1" applyBorder="1" applyAlignment="1" applyProtection="1">
      <alignment wrapText="1"/>
    </xf>
    <xf numFmtId="169" fontId="16" fillId="3" borderId="58" xfId="3" applyNumberFormat="1" applyFont="1" applyBorder="1" applyAlignment="1" applyProtection="1">
      <alignment wrapText="1"/>
    </xf>
    <xf numFmtId="4" fontId="2" fillId="0" borderId="28" xfId="2" applyNumberFormat="1" applyFill="1" applyBorder="1" applyAlignment="1" applyProtection="1">
      <alignment wrapText="1"/>
    </xf>
    <xf numFmtId="169" fontId="2" fillId="0" borderId="28" xfId="2" applyNumberFormat="1" applyFill="1" applyBorder="1" applyAlignment="1" applyProtection="1">
      <alignment wrapText="1"/>
    </xf>
    <xf numFmtId="169" fontId="2" fillId="4" borderId="28" xfId="2" applyNumberFormat="1" applyFill="1" applyBorder="1" applyAlignment="1" applyProtection="1">
      <alignment wrapText="1"/>
      <protection locked="0"/>
    </xf>
    <xf numFmtId="169" fontId="11" fillId="0" borderId="59" xfId="2" applyNumberFormat="1" applyFont="1" applyFill="1" applyBorder="1" applyAlignment="1" applyProtection="1">
      <alignment wrapText="1"/>
    </xf>
    <xf numFmtId="169" fontId="11" fillId="4" borderId="44" xfId="2" applyNumberFormat="1" applyFont="1" applyFill="1" applyBorder="1" applyAlignment="1" applyProtection="1">
      <alignment wrapText="1"/>
      <protection locked="0"/>
    </xf>
    <xf numFmtId="169" fontId="14" fillId="0" borderId="44" xfId="2" applyNumberFormat="1" applyFont="1" applyFill="1" applyBorder="1" applyAlignment="1" applyProtection="1">
      <alignment wrapText="1"/>
    </xf>
    <xf numFmtId="169" fontId="14" fillId="0" borderId="45" xfId="2" applyNumberFormat="1" applyFont="1" applyFill="1" applyBorder="1" applyAlignment="1" applyProtection="1">
      <alignment wrapText="1"/>
    </xf>
    <xf numFmtId="169" fontId="11" fillId="0" borderId="42" xfId="2" applyNumberFormat="1" applyFont="1" applyFill="1" applyBorder="1" applyAlignment="1" applyProtection="1">
      <alignment wrapText="1"/>
    </xf>
    <xf numFmtId="4" fontId="2" fillId="4" borderId="28" xfId="2" applyNumberFormat="1" applyFill="1" applyBorder="1" applyAlignment="1" applyProtection="1">
      <alignment wrapText="1"/>
      <protection locked="0"/>
    </xf>
    <xf numFmtId="0" fontId="0" fillId="0" borderId="29" xfId="0" applyBorder="1" applyAlignment="1" applyProtection="1">
      <alignment vertical="top" wrapText="1"/>
    </xf>
    <xf numFmtId="4" fontId="2" fillId="4" borderId="60" xfId="2" applyNumberFormat="1" applyFill="1" applyBorder="1" applyAlignment="1" applyProtection="1">
      <alignment horizontal="left" wrapText="1"/>
      <protection locked="0"/>
    </xf>
    <xf numFmtId="4" fontId="2" fillId="4" borderId="61" xfId="2" applyNumberFormat="1" applyFill="1" applyBorder="1" applyAlignment="1" applyProtection="1">
      <alignment horizontal="left" wrapText="1"/>
      <protection locked="0"/>
    </xf>
    <xf numFmtId="0" fontId="4" fillId="0" borderId="51" xfId="0" applyFont="1" applyBorder="1" applyAlignment="1" applyProtection="1">
      <alignment horizontal="center" vertical="center" wrapText="1"/>
    </xf>
    <xf numFmtId="0" fontId="4" fillId="0" borderId="52" xfId="0" applyFont="1" applyBorder="1" applyAlignment="1" applyProtection="1">
      <alignment horizontal="center" vertical="center" wrapText="1"/>
    </xf>
    <xf numFmtId="0" fontId="4" fillId="0" borderId="53" xfId="0" applyFont="1" applyBorder="1" applyAlignment="1" applyProtection="1">
      <alignment horizontal="center" vertical="center" wrapText="1"/>
    </xf>
    <xf numFmtId="0" fontId="16" fillId="0" borderId="53" xfId="0" applyFont="1" applyBorder="1" applyAlignment="1" applyProtection="1">
      <alignment horizontal="center" vertical="center" wrapText="1"/>
    </xf>
    <xf numFmtId="0" fontId="16" fillId="0" borderId="63" xfId="0" applyFont="1" applyBorder="1" applyAlignment="1" applyProtection="1">
      <alignment horizontal="center" vertical="center" wrapText="1"/>
    </xf>
    <xf numFmtId="0" fontId="0" fillId="0" borderId="28" xfId="0" applyBorder="1" applyAlignment="1" applyProtection="1">
      <alignment vertical="center" wrapText="1"/>
    </xf>
    <xf numFmtId="0" fontId="0" fillId="0" borderId="28" xfId="0" applyFill="1" applyBorder="1" applyAlignment="1" applyProtection="1">
      <alignment vertical="center" wrapText="1"/>
      <protection locked="0"/>
    </xf>
    <xf numFmtId="0" fontId="0" fillId="0" borderId="26" xfId="0" applyBorder="1" applyAlignment="1" applyProtection="1">
      <alignment vertical="center" wrapText="1"/>
    </xf>
    <xf numFmtId="0" fontId="0" fillId="0" borderId="2" xfId="0" applyFill="1" applyBorder="1" applyAlignment="1" applyProtection="1">
      <alignment vertical="center" wrapText="1"/>
      <protection locked="0"/>
    </xf>
    <xf numFmtId="0" fontId="0" fillId="0" borderId="2" xfId="0" applyBorder="1" applyAlignment="1" applyProtection="1">
      <alignment vertical="center" wrapText="1"/>
    </xf>
    <xf numFmtId="0" fontId="0" fillId="0" borderId="46" xfId="0" applyBorder="1" applyAlignment="1" applyProtection="1">
      <alignment vertical="center" wrapText="1"/>
    </xf>
    <xf numFmtId="0" fontId="0" fillId="0" borderId="48" xfId="0" applyBorder="1" applyAlignment="1" applyProtection="1">
      <alignment vertical="center" wrapText="1"/>
    </xf>
    <xf numFmtId="0" fontId="0" fillId="0" borderId="49" xfId="0" applyFill="1" applyBorder="1" applyAlignment="1" applyProtection="1">
      <alignment vertical="center" wrapText="1"/>
      <protection locked="0"/>
    </xf>
    <xf numFmtId="0" fontId="0" fillId="0" borderId="49" xfId="0" applyBorder="1" applyAlignment="1" applyProtection="1">
      <alignment vertical="center" wrapText="1"/>
    </xf>
    <xf numFmtId="0" fontId="0" fillId="0" borderId="50" xfId="0" applyBorder="1" applyAlignment="1" applyProtection="1">
      <alignment vertical="center" wrapText="1"/>
    </xf>
    <xf numFmtId="0" fontId="0" fillId="0" borderId="0" xfId="0" applyAlignment="1" applyProtection="1">
      <alignment vertical="center"/>
    </xf>
    <xf numFmtId="170" fontId="2" fillId="0" borderId="51" xfId="1" applyNumberFormat="1" applyFont="1" applyFill="1" applyBorder="1" applyAlignment="1" applyProtection="1">
      <alignment vertical="top" wrapText="1"/>
    </xf>
    <xf numFmtId="170" fontId="2" fillId="0" borderId="51" xfId="1" applyNumberFormat="1" applyFont="1" applyFill="1" applyBorder="1" applyAlignment="1" applyProtection="1">
      <alignment vertical="top" wrapText="1"/>
      <protection locked="0"/>
    </xf>
    <xf numFmtId="170" fontId="2" fillId="0" borderId="52" xfId="1" applyNumberFormat="1" applyFont="1" applyFill="1" applyBorder="1" applyAlignment="1" applyProtection="1">
      <alignment vertical="top" wrapText="1"/>
    </xf>
    <xf numFmtId="170" fontId="2" fillId="0" borderId="53" xfId="1" applyNumberFormat="1" applyFont="1" applyFill="1" applyBorder="1" applyAlignment="1" applyProtection="1">
      <alignment vertical="top" wrapText="1"/>
      <protection locked="0"/>
    </xf>
    <xf numFmtId="170" fontId="2" fillId="0" borderId="53" xfId="1" applyNumberFormat="1" applyFont="1" applyFill="1" applyBorder="1" applyAlignment="1" applyProtection="1">
      <alignment vertical="top" wrapText="1"/>
    </xf>
    <xf numFmtId="170" fontId="2" fillId="0" borderId="54" xfId="1" applyNumberFormat="1" applyFont="1" applyFill="1" applyBorder="1" applyAlignment="1" applyProtection="1">
      <alignment vertical="top" wrapText="1"/>
    </xf>
    <xf numFmtId="4" fontId="2" fillId="4" borderId="64" xfId="2" applyNumberFormat="1" applyFill="1" applyBorder="1" applyAlignment="1" applyProtection="1">
      <alignment horizontal="left" wrapText="1"/>
    </xf>
    <xf numFmtId="4" fontId="2" fillId="4" borderId="65" xfId="2" applyNumberFormat="1" applyFill="1" applyBorder="1" applyAlignment="1" applyProtection="1">
      <alignment horizontal="left" wrapText="1"/>
    </xf>
    <xf numFmtId="3" fontId="2" fillId="0" borderId="28" xfId="2" applyNumberFormat="1" applyFill="1" applyBorder="1" applyAlignment="1" applyProtection="1">
      <alignment wrapText="1"/>
    </xf>
    <xf numFmtId="3" fontId="2" fillId="4" borderId="28" xfId="2" applyNumberFormat="1" applyFill="1" applyBorder="1" applyAlignment="1" applyProtection="1">
      <alignment wrapText="1"/>
      <protection locked="0"/>
    </xf>
    <xf numFmtId="3" fontId="11" fillId="0" borderId="26" xfId="2" applyNumberFormat="1" applyFont="1" applyFill="1" applyBorder="1" applyAlignment="1" applyProtection="1">
      <alignment vertical="center" wrapText="1"/>
    </xf>
    <xf numFmtId="3" fontId="11" fillId="4" borderId="2" xfId="2" applyNumberFormat="1" applyFont="1" applyFill="1" applyBorder="1" applyAlignment="1" applyProtection="1">
      <alignment vertical="center" wrapText="1"/>
      <protection locked="0"/>
    </xf>
    <xf numFmtId="3" fontId="2" fillId="0" borderId="2" xfId="2" applyNumberFormat="1" applyFill="1" applyBorder="1" applyAlignment="1" applyProtection="1">
      <alignment vertical="center" wrapText="1"/>
    </xf>
    <xf numFmtId="3" fontId="2" fillId="0" borderId="67" xfId="2" applyNumberFormat="1" applyFill="1" applyBorder="1" applyAlignment="1" applyProtection="1">
      <alignment vertical="center" wrapText="1"/>
    </xf>
    <xf numFmtId="3" fontId="2" fillId="0" borderId="28" xfId="2" applyNumberFormat="1" applyFill="1" applyBorder="1" applyAlignment="1" applyProtection="1">
      <alignment vertical="center" wrapText="1"/>
    </xf>
    <xf numFmtId="3" fontId="2" fillId="4" borderId="47" xfId="2" applyNumberFormat="1" applyFill="1" applyBorder="1" applyAlignment="1" applyProtection="1">
      <alignment vertical="center" wrapText="1"/>
      <protection locked="0"/>
    </xf>
    <xf numFmtId="3" fontId="11" fillId="0" borderId="48" xfId="2" applyNumberFormat="1" applyFont="1" applyFill="1" applyBorder="1" applyAlignment="1" applyProtection="1">
      <alignment vertical="center" wrapText="1"/>
    </xf>
    <xf numFmtId="3" fontId="11" fillId="4" borderId="49" xfId="2" applyNumberFormat="1" applyFont="1" applyFill="1" applyBorder="1" applyAlignment="1" applyProtection="1">
      <alignment vertical="center" wrapText="1"/>
      <protection locked="0"/>
    </xf>
    <xf numFmtId="3" fontId="2" fillId="0" borderId="49" xfId="2" applyNumberFormat="1" applyFill="1" applyBorder="1" applyAlignment="1" applyProtection="1">
      <alignment vertical="center" wrapText="1"/>
    </xf>
    <xf numFmtId="3" fontId="2" fillId="0" borderId="68" xfId="2" applyNumberFormat="1" applyFill="1" applyBorder="1" applyAlignment="1" applyProtection="1">
      <alignment vertical="center" wrapText="1"/>
    </xf>
    <xf numFmtId="0" fontId="0" fillId="0" borderId="69" xfId="0" applyBorder="1" applyAlignment="1" applyProtection="1">
      <alignment horizontal="left" vertical="top"/>
    </xf>
    <xf numFmtId="0" fontId="2" fillId="5" borderId="0" xfId="2" applyFill="1" applyBorder="1" applyAlignment="1" applyProtection="1">
      <alignment vertical="center" wrapText="1"/>
    </xf>
    <xf numFmtId="0" fontId="0" fillId="0" borderId="0" xfId="0" applyBorder="1" applyAlignment="1" applyProtection="1">
      <alignment wrapText="1"/>
    </xf>
    <xf numFmtId="0" fontId="4" fillId="0" borderId="0" xfId="0" applyFont="1" applyAlignment="1" applyProtection="1">
      <alignment wrapText="1"/>
    </xf>
    <xf numFmtId="0" fontId="0" fillId="0" borderId="0" xfId="0" applyAlignment="1" applyProtection="1">
      <alignment wrapText="1"/>
    </xf>
    <xf numFmtId="0" fontId="4" fillId="0" borderId="0" xfId="0" applyFont="1" applyAlignment="1" applyProtection="1"/>
    <xf numFmtId="0" fontId="18" fillId="0" borderId="0" xfId="0" applyFont="1" applyProtection="1"/>
    <xf numFmtId="0" fontId="0" fillId="0" borderId="0" xfId="0" applyFill="1" applyProtection="1"/>
    <xf numFmtId="4" fontId="2" fillId="4" borderId="60" xfId="2" applyNumberFormat="1" applyFill="1" applyBorder="1" applyAlignment="1" applyProtection="1">
      <alignment horizontal="left" vertical="top" wrapText="1"/>
      <protection locked="0"/>
    </xf>
    <xf numFmtId="0" fontId="0" fillId="0" borderId="0" xfId="0" applyBorder="1" applyAlignment="1" applyProtection="1">
      <alignment vertical="top"/>
    </xf>
    <xf numFmtId="0" fontId="4" fillId="0" borderId="0" xfId="0" applyFont="1" applyBorder="1" applyAlignment="1" applyProtection="1">
      <alignment horizontal="left" vertical="top"/>
    </xf>
    <xf numFmtId="0" fontId="0" fillId="5" borderId="0" xfId="0" applyFill="1" applyProtection="1"/>
    <xf numFmtId="0" fontId="0" fillId="5" borderId="2" xfId="0" applyFill="1" applyBorder="1" applyAlignment="1" applyProtection="1"/>
    <xf numFmtId="4" fontId="2" fillId="4" borderId="30" xfId="2" applyNumberFormat="1" applyFill="1" applyBorder="1" applyAlignment="1" applyProtection="1">
      <alignment horizontal="left" vertical="top" wrapText="1"/>
    </xf>
    <xf numFmtId="4" fontId="2" fillId="4" borderId="64" xfId="2" applyNumberFormat="1" applyFill="1" applyBorder="1" applyAlignment="1" applyProtection="1">
      <alignment horizontal="left" vertical="top" wrapText="1"/>
    </xf>
    <xf numFmtId="0" fontId="8" fillId="0" borderId="0" xfId="0" applyFont="1" applyBorder="1" applyAlignment="1" applyProtection="1">
      <alignment horizontal="right"/>
    </xf>
    <xf numFmtId="0" fontId="0" fillId="0" borderId="12" xfId="0" applyBorder="1" applyAlignment="1" applyProtection="1">
      <alignment horizontal="center" vertical="center" wrapText="1"/>
    </xf>
    <xf numFmtId="0" fontId="0" fillId="0" borderId="42" xfId="0" applyBorder="1" applyAlignment="1" applyProtection="1">
      <alignment horizontal="center" vertical="center" wrapText="1"/>
    </xf>
    <xf numFmtId="4" fontId="2" fillId="4" borderId="30" xfId="2" applyNumberFormat="1" applyFill="1" applyBorder="1" applyAlignment="1" applyProtection="1">
      <alignment horizontal="left" wrapText="1"/>
      <protection locked="0"/>
    </xf>
    <xf numFmtId="4" fontId="2" fillId="4" borderId="31" xfId="2" applyNumberFormat="1" applyFill="1" applyBorder="1" applyAlignment="1" applyProtection="1">
      <alignment horizontal="left" vertical="top" wrapText="1"/>
    </xf>
    <xf numFmtId="4" fontId="2" fillId="4" borderId="32" xfId="2" applyNumberFormat="1" applyFill="1" applyBorder="1" applyAlignment="1" applyProtection="1">
      <alignment horizontal="left" vertical="top" wrapText="1"/>
    </xf>
    <xf numFmtId="4" fontId="2" fillId="4" borderId="31" xfId="2" applyNumberFormat="1" applyFont="1" applyFill="1" applyBorder="1" applyAlignment="1" applyProtection="1">
      <alignment horizontal="left" vertical="top" wrapText="1"/>
    </xf>
    <xf numFmtId="0" fontId="20" fillId="4" borderId="0" xfId="0" applyFont="1" applyFill="1" applyAlignment="1" applyProtection="1">
      <alignment horizontal="left" vertical="top" wrapText="1"/>
      <protection locked="0"/>
    </xf>
    <xf numFmtId="0" fontId="6" fillId="0" borderId="58" xfId="0" applyFont="1" applyBorder="1" applyAlignment="1" applyProtection="1">
      <alignment horizontal="left" vertical="center" wrapText="1"/>
    </xf>
    <xf numFmtId="0" fontId="6" fillId="0" borderId="66" xfId="0" applyFont="1" applyBorder="1" applyAlignment="1" applyProtection="1">
      <alignment horizontal="left" vertical="center" wrapText="1"/>
    </xf>
    <xf numFmtId="0" fontId="6" fillId="0" borderId="57" xfId="0" applyFont="1" applyBorder="1" applyAlignment="1" applyProtection="1">
      <alignment horizontal="left" vertical="center" wrapText="1"/>
    </xf>
    <xf numFmtId="0" fontId="2" fillId="4" borderId="47" xfId="2" applyFill="1" applyBorder="1" applyAlignment="1" applyProtection="1">
      <alignment horizontal="center" vertical="center" wrapText="1"/>
      <protection locked="0"/>
    </xf>
    <xf numFmtId="0" fontId="2" fillId="4" borderId="42" xfId="2" applyFill="1" applyBorder="1" applyAlignment="1" applyProtection="1">
      <alignment horizontal="center" vertical="center" wrapText="1"/>
      <protection locked="0"/>
    </xf>
    <xf numFmtId="0" fontId="2" fillId="4" borderId="70" xfId="2" applyFill="1" applyBorder="1" applyAlignment="1" applyProtection="1">
      <alignment horizontal="left" vertical="top" wrapText="1"/>
    </xf>
    <xf numFmtId="0" fontId="2" fillId="4" borderId="71" xfId="2" applyFill="1" applyBorder="1" applyAlignment="1" applyProtection="1">
      <alignment horizontal="left" vertical="top" wrapText="1"/>
    </xf>
    <xf numFmtId="0" fontId="2" fillId="4" borderId="72" xfId="2" applyFill="1" applyBorder="1" applyAlignment="1" applyProtection="1">
      <alignment horizontal="left" vertical="top" wrapText="1"/>
    </xf>
    <xf numFmtId="0" fontId="19" fillId="4" borderId="0" xfId="0" applyFont="1" applyFill="1" applyAlignment="1" applyProtection="1">
      <alignment horizontal="left" vertical="top" wrapText="1"/>
      <protection locked="0"/>
    </xf>
    <xf numFmtId="4" fontId="2" fillId="4" borderId="30" xfId="2" applyNumberFormat="1" applyFill="1" applyBorder="1" applyAlignment="1" applyProtection="1">
      <alignment horizontal="left" vertical="top" wrapText="1"/>
    </xf>
    <xf numFmtId="4" fontId="2" fillId="4" borderId="64" xfId="2" applyNumberFormat="1" applyFill="1" applyBorder="1" applyAlignment="1" applyProtection="1">
      <alignment horizontal="left" vertical="top" wrapText="1"/>
    </xf>
    <xf numFmtId="0" fontId="0" fillId="0" borderId="4" xfId="0" applyBorder="1" applyProtection="1">
      <protection hidden="1"/>
    </xf>
    <xf numFmtId="0" fontId="0" fillId="0" borderId="5" xfId="0" applyBorder="1" applyProtection="1">
      <protection hidden="1"/>
    </xf>
    <xf numFmtId="0" fontId="8" fillId="0" borderId="6" xfId="0" applyFont="1" applyBorder="1" applyAlignment="1" applyProtection="1">
      <alignment horizontal="right"/>
    </xf>
    <xf numFmtId="0" fontId="8" fillId="0" borderId="0" xfId="0" applyFont="1" applyBorder="1" applyAlignment="1" applyProtection="1">
      <alignment horizontal="right"/>
    </xf>
    <xf numFmtId="0" fontId="8" fillId="0" borderId="6" xfId="0" applyFont="1" applyFill="1" applyBorder="1" applyAlignment="1" applyProtection="1">
      <alignment horizontal="right"/>
    </xf>
    <xf numFmtId="0" fontId="8" fillId="0" borderId="0" xfId="0" applyFont="1" applyFill="1" applyBorder="1" applyAlignment="1" applyProtection="1">
      <alignment horizontal="right"/>
    </xf>
    <xf numFmtId="0" fontId="10" fillId="0" borderId="12"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4" fontId="2" fillId="4" borderId="30" xfId="2" applyNumberFormat="1" applyFill="1" applyBorder="1" applyAlignment="1" applyProtection="1">
      <alignment horizontal="left" vertical="top" wrapText="1"/>
      <protection locked="0"/>
    </xf>
    <xf numFmtId="4" fontId="2" fillId="4" borderId="31" xfId="2" applyNumberFormat="1" applyFill="1" applyBorder="1" applyAlignment="1" applyProtection="1">
      <alignment horizontal="left" vertical="top"/>
      <protection locked="0"/>
    </xf>
    <xf numFmtId="4" fontId="2" fillId="4" borderId="32" xfId="2" applyNumberFormat="1" applyFill="1" applyBorder="1" applyAlignment="1" applyProtection="1">
      <alignment horizontal="left" vertical="top"/>
      <protection locked="0"/>
    </xf>
    <xf numFmtId="0" fontId="0" fillId="0" borderId="38"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62"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30" xfId="0" applyBorder="1" applyAlignment="1" applyProtection="1">
      <alignment horizontal="left" vertical="top" wrapText="1"/>
    </xf>
    <xf numFmtId="0" fontId="0" fillId="0" borderId="31" xfId="0" applyBorder="1" applyAlignment="1" applyProtection="1">
      <alignment horizontal="left" vertical="top" wrapText="1"/>
    </xf>
    <xf numFmtId="0" fontId="0" fillId="0" borderId="32" xfId="0" applyBorder="1" applyAlignment="1" applyProtection="1">
      <alignment horizontal="left" vertical="top" wrapText="1"/>
    </xf>
  </cellXfs>
  <cellStyles count="4">
    <cellStyle name="Calculation" xfId="3" builtinId="22"/>
    <cellStyle name="Comma" xfId="1" builtinId="3"/>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tabSelected="1" topLeftCell="A40" zoomScale="80" zoomScaleNormal="80" workbookViewId="0">
      <selection activeCell="A69" sqref="A69"/>
    </sheetView>
  </sheetViews>
  <sheetFormatPr defaultColWidth="9.109375" defaultRowHeight="14.4" x14ac:dyDescent="0.3"/>
  <cols>
    <col min="1" max="1" width="56.5546875" style="2" customWidth="1"/>
    <col min="2" max="2" width="12.33203125" style="2" customWidth="1"/>
    <col min="3" max="5" width="21.109375" style="2" customWidth="1"/>
    <col min="6" max="13" width="14.88671875" style="2" customWidth="1"/>
    <col min="14" max="16384" width="9.109375" style="2"/>
  </cols>
  <sheetData>
    <row r="1" spans="1:13" ht="23.4" x14ac:dyDescent="0.45">
      <c r="A1" s="1" t="s">
        <v>0</v>
      </c>
      <c r="L1" s="3"/>
    </row>
    <row r="2" spans="1:13" ht="18" x14ac:dyDescent="0.35">
      <c r="A2" s="4"/>
      <c r="I2" s="5" t="s">
        <v>1</v>
      </c>
      <c r="J2" s="6">
        <v>41851</v>
      </c>
      <c r="L2" s="7" t="s">
        <v>2</v>
      </c>
      <c r="M2" s="8">
        <v>41737</v>
      </c>
    </row>
    <row r="3" spans="1:13" ht="15" thickBot="1" x14ac:dyDescent="0.35">
      <c r="A3" s="3"/>
    </row>
    <row r="4" spans="1:13" ht="15.75" customHeight="1" thickTop="1" x14ac:dyDescent="0.3">
      <c r="A4" s="9" t="s">
        <v>3</v>
      </c>
      <c r="B4" s="10"/>
      <c r="C4" s="11" t="s">
        <v>4</v>
      </c>
      <c r="D4" s="189" t="s">
        <v>5</v>
      </c>
      <c r="E4" s="189"/>
      <c r="F4" s="189"/>
      <c r="G4" s="189"/>
      <c r="H4" s="189"/>
      <c r="I4" s="189"/>
      <c r="J4" s="189"/>
      <c r="K4" s="189"/>
      <c r="L4" s="189"/>
      <c r="M4" s="190"/>
    </row>
    <row r="5" spans="1:13" ht="15.6" x14ac:dyDescent="0.3">
      <c r="A5" s="191" t="s">
        <v>6</v>
      </c>
      <c r="B5" s="192"/>
      <c r="C5" s="192"/>
      <c r="D5" s="12" t="s">
        <v>7</v>
      </c>
      <c r="E5" s="12"/>
      <c r="F5" s="13"/>
      <c r="G5" s="13"/>
      <c r="J5" s="14"/>
      <c r="K5" s="170" t="s">
        <v>8</v>
      </c>
      <c r="L5" s="15" t="s">
        <v>9</v>
      </c>
      <c r="M5" s="16"/>
    </row>
    <row r="6" spans="1:13" ht="15.6" x14ac:dyDescent="0.3">
      <c r="A6" s="191" t="s">
        <v>10</v>
      </c>
      <c r="B6" s="192"/>
      <c r="C6" s="192"/>
      <c r="D6" s="12" t="s">
        <v>11</v>
      </c>
      <c r="E6" s="12"/>
      <c r="F6" s="13"/>
      <c r="G6" s="13"/>
      <c r="I6" s="14"/>
      <c r="J6" s="14"/>
      <c r="K6" s="170" t="s">
        <v>8</v>
      </c>
      <c r="L6" s="15"/>
      <c r="M6" s="17"/>
    </row>
    <row r="7" spans="1:13" ht="15.6" x14ac:dyDescent="0.3">
      <c r="A7" s="193" t="s">
        <v>12</v>
      </c>
      <c r="B7" s="194"/>
      <c r="C7" s="194"/>
      <c r="D7" s="18">
        <v>125</v>
      </c>
      <c r="E7" s="18"/>
      <c r="F7" s="19"/>
      <c r="G7" s="19"/>
      <c r="H7" s="19"/>
      <c r="I7" s="14"/>
      <c r="J7" s="14"/>
      <c r="K7" s="170" t="s">
        <v>13</v>
      </c>
      <c r="L7" s="167">
        <v>20</v>
      </c>
      <c r="M7" s="17" t="s">
        <v>14</v>
      </c>
    </row>
    <row r="8" spans="1:13" ht="15.6" x14ac:dyDescent="0.3">
      <c r="A8" s="191" t="s">
        <v>15</v>
      </c>
      <c r="B8" s="192"/>
      <c r="C8" s="192"/>
      <c r="D8" s="20">
        <v>41061</v>
      </c>
      <c r="E8" s="20"/>
      <c r="F8" s="13"/>
      <c r="G8" s="13"/>
      <c r="H8" s="19"/>
      <c r="I8" s="14"/>
      <c r="J8" s="14"/>
      <c r="K8" s="21" t="s">
        <v>16</v>
      </c>
      <c r="L8" s="6">
        <v>45107</v>
      </c>
      <c r="M8" s="22"/>
    </row>
    <row r="9" spans="1:13" ht="16.2" thickBot="1" x14ac:dyDescent="0.35">
      <c r="A9" s="23"/>
      <c r="B9" s="24"/>
      <c r="C9" s="24" t="s">
        <v>17</v>
      </c>
      <c r="D9" s="25" t="s">
        <v>18</v>
      </c>
      <c r="E9" s="26">
        <v>41456</v>
      </c>
      <c r="F9" s="25" t="s">
        <v>19</v>
      </c>
      <c r="G9" s="26">
        <v>41820</v>
      </c>
      <c r="H9" s="27"/>
      <c r="I9" s="28"/>
      <c r="J9" s="28"/>
      <c r="K9" s="28"/>
      <c r="L9" s="24"/>
      <c r="M9" s="29"/>
    </row>
    <row r="10" spans="1:13" ht="6.75" customHeight="1" thickTop="1" x14ac:dyDescent="0.3">
      <c r="A10" s="170"/>
      <c r="B10" s="170"/>
      <c r="C10" s="170"/>
      <c r="D10" s="30"/>
      <c r="E10" s="30"/>
      <c r="G10" s="30"/>
      <c r="I10" s="14"/>
      <c r="J10" s="14"/>
      <c r="K10" s="14"/>
      <c r="L10" s="170"/>
      <c r="M10" s="19"/>
    </row>
    <row r="11" spans="1:13" ht="15.6" x14ac:dyDescent="0.3">
      <c r="A11" s="31" t="s">
        <v>20</v>
      </c>
      <c r="B11" s="32"/>
      <c r="C11" s="170"/>
      <c r="D11" s="19"/>
      <c r="E11" s="19"/>
      <c r="F11" s="19"/>
      <c r="G11" s="19"/>
      <c r="H11" s="19"/>
      <c r="I11" s="19"/>
      <c r="J11" s="19"/>
      <c r="K11" s="19"/>
      <c r="L11" s="19"/>
      <c r="M11" s="19"/>
    </row>
    <row r="12" spans="1:13" ht="5.25" customHeight="1" thickBot="1" x14ac:dyDescent="0.35">
      <c r="A12" s="24"/>
      <c r="B12" s="24"/>
    </row>
    <row r="13" spans="1:13" ht="41.25" customHeight="1" thickTop="1" thickBot="1" x14ac:dyDescent="0.35">
      <c r="A13" s="195" t="s">
        <v>21</v>
      </c>
      <c r="B13" s="197" t="s">
        <v>22</v>
      </c>
      <c r="C13" s="199" t="s">
        <v>23</v>
      </c>
      <c r="D13" s="200" t="s">
        <v>24</v>
      </c>
      <c r="E13" s="201" t="s">
        <v>25</v>
      </c>
      <c r="F13" s="33" t="s">
        <v>26</v>
      </c>
      <c r="G13" s="34" t="s">
        <v>27</v>
      </c>
      <c r="H13" s="35" t="s">
        <v>28</v>
      </c>
      <c r="I13" s="35" t="s">
        <v>29</v>
      </c>
      <c r="J13" s="35" t="s">
        <v>30</v>
      </c>
      <c r="K13" s="35" t="s">
        <v>31</v>
      </c>
      <c r="L13" s="36" t="s">
        <v>32</v>
      </c>
      <c r="M13" s="37" t="s">
        <v>33</v>
      </c>
    </row>
    <row r="14" spans="1:13" ht="33.75" customHeight="1" thickTop="1" thickBot="1" x14ac:dyDescent="0.35">
      <c r="A14" s="196"/>
      <c r="B14" s="198"/>
      <c r="C14" s="199"/>
      <c r="D14" s="200"/>
      <c r="E14" s="201"/>
      <c r="F14" s="38" t="s">
        <v>34</v>
      </c>
      <c r="G14" s="39" t="s">
        <v>35</v>
      </c>
      <c r="H14" s="40" t="s">
        <v>35</v>
      </c>
      <c r="I14" s="40" t="s">
        <v>35</v>
      </c>
      <c r="J14" s="40" t="s">
        <v>35</v>
      </c>
      <c r="K14" s="40" t="s">
        <v>35</v>
      </c>
      <c r="L14" s="41" t="s">
        <v>35</v>
      </c>
      <c r="M14" s="42" t="s">
        <v>35</v>
      </c>
    </row>
    <row r="15" spans="1:13" ht="35.25" customHeight="1" thickTop="1" x14ac:dyDescent="0.3">
      <c r="A15" s="43" t="s">
        <v>36</v>
      </c>
      <c r="B15" s="171" t="s">
        <v>37</v>
      </c>
      <c r="C15" s="44">
        <v>32500000</v>
      </c>
      <c r="D15" s="45">
        <v>65000000</v>
      </c>
      <c r="E15" s="46">
        <v>80950000</v>
      </c>
      <c r="F15" s="47">
        <v>0</v>
      </c>
      <c r="G15" s="48">
        <v>0</v>
      </c>
      <c r="H15" s="49">
        <v>0</v>
      </c>
      <c r="I15" s="49">
        <v>0</v>
      </c>
      <c r="J15" s="49">
        <v>0</v>
      </c>
      <c r="K15" s="49">
        <v>0</v>
      </c>
      <c r="L15" s="50">
        <v>0</v>
      </c>
      <c r="M15" s="51">
        <f>SUM(F15:L15)</f>
        <v>0</v>
      </c>
    </row>
    <row r="16" spans="1:13" ht="47.4" customHeight="1" thickBot="1" x14ac:dyDescent="0.35">
      <c r="A16" s="52" t="s">
        <v>38</v>
      </c>
      <c r="B16" s="202" t="s">
        <v>83</v>
      </c>
      <c r="C16" s="203"/>
      <c r="D16" s="203"/>
      <c r="E16" s="203"/>
      <c r="F16" s="203"/>
      <c r="G16" s="203"/>
      <c r="H16" s="203"/>
      <c r="I16" s="203"/>
      <c r="J16" s="203"/>
      <c r="K16" s="203"/>
      <c r="L16" s="203"/>
      <c r="M16" s="204"/>
    </row>
    <row r="17" spans="1:19" ht="19.5" customHeight="1" thickBot="1" x14ac:dyDescent="0.35">
      <c r="A17" s="53" t="s">
        <v>39</v>
      </c>
      <c r="B17" s="54"/>
      <c r="C17" s="55">
        <f>+$D$7+C18</f>
        <v>2834.5</v>
      </c>
      <c r="D17" s="55">
        <f t="shared" ref="D17:F17" si="0">+$D$7+D18</f>
        <v>2388.7337499999999</v>
      </c>
      <c r="E17" s="55">
        <f t="shared" si="0"/>
        <v>2389</v>
      </c>
      <c r="F17" s="56">
        <f t="shared" si="0"/>
        <v>125</v>
      </c>
      <c r="G17" s="57">
        <f>F17+G18</f>
        <v>125</v>
      </c>
      <c r="H17" s="58">
        <f t="shared" ref="H17:L17" si="1">G17+H18</f>
        <v>125</v>
      </c>
      <c r="I17" s="58">
        <f t="shared" si="1"/>
        <v>125</v>
      </c>
      <c r="J17" s="58">
        <f t="shared" si="1"/>
        <v>125</v>
      </c>
      <c r="K17" s="58">
        <f t="shared" si="1"/>
        <v>125</v>
      </c>
      <c r="L17" s="59">
        <f t="shared" si="1"/>
        <v>125</v>
      </c>
      <c r="M17" s="55">
        <f>L17</f>
        <v>125</v>
      </c>
    </row>
    <row r="18" spans="1:19" ht="20.25" customHeight="1" thickTop="1" thickBot="1" x14ac:dyDescent="0.35">
      <c r="A18" s="60" t="s">
        <v>40</v>
      </c>
      <c r="B18" s="205" t="s">
        <v>41</v>
      </c>
      <c r="C18" s="61">
        <v>2709.5</v>
      </c>
      <c r="D18" s="61">
        <f t="shared" ref="D18:L18" si="2">SUM(D19:D24)</f>
        <v>2263.7337499999999</v>
      </c>
      <c r="E18" s="61">
        <f t="shared" si="2"/>
        <v>2264</v>
      </c>
      <c r="F18" s="62">
        <f t="shared" si="2"/>
        <v>0</v>
      </c>
      <c r="G18" s="63">
        <f t="shared" si="2"/>
        <v>0</v>
      </c>
      <c r="H18" s="64">
        <f t="shared" si="2"/>
        <v>0</v>
      </c>
      <c r="I18" s="64">
        <f t="shared" si="2"/>
        <v>0</v>
      </c>
      <c r="J18" s="64">
        <f t="shared" si="2"/>
        <v>0</v>
      </c>
      <c r="K18" s="64">
        <f t="shared" si="2"/>
        <v>0</v>
      </c>
      <c r="L18" s="65">
        <f t="shared" si="2"/>
        <v>0</v>
      </c>
      <c r="M18" s="61">
        <f>SUM(F18:L18)</f>
        <v>0</v>
      </c>
    </row>
    <row r="19" spans="1:19" x14ac:dyDescent="0.3">
      <c r="A19" s="66" t="s">
        <v>42</v>
      </c>
      <c r="B19" s="205"/>
      <c r="C19" s="67"/>
      <c r="D19" s="68">
        <v>448.39</v>
      </c>
      <c r="E19" s="69">
        <v>448</v>
      </c>
      <c r="F19" s="70">
        <v>0</v>
      </c>
      <c r="G19" s="71">
        <v>0</v>
      </c>
      <c r="H19" s="72"/>
      <c r="I19" s="72"/>
      <c r="J19" s="72"/>
      <c r="K19" s="72"/>
      <c r="L19" s="73"/>
      <c r="M19" s="68">
        <f>SUM(F19:L19)</f>
        <v>0</v>
      </c>
    </row>
    <row r="20" spans="1:19" x14ac:dyDescent="0.3">
      <c r="A20" s="74" t="s">
        <v>43</v>
      </c>
      <c r="B20" s="205"/>
      <c r="C20" s="75"/>
      <c r="D20" s="76"/>
      <c r="E20" s="77"/>
      <c r="F20" s="78"/>
      <c r="G20" s="79"/>
      <c r="H20" s="80"/>
      <c r="I20" s="80"/>
      <c r="J20" s="80"/>
      <c r="K20" s="80"/>
      <c r="L20" s="81"/>
      <c r="M20" s="68"/>
    </row>
    <row r="21" spans="1:19" x14ac:dyDescent="0.3">
      <c r="A21" s="82" t="s">
        <v>44</v>
      </c>
      <c r="B21" s="205"/>
      <c r="C21" s="75"/>
      <c r="D21" s="76">
        <v>75.91422</v>
      </c>
      <c r="E21" s="77">
        <v>76</v>
      </c>
      <c r="F21" s="78">
        <v>0</v>
      </c>
      <c r="G21" s="79">
        <v>0</v>
      </c>
      <c r="H21" s="80"/>
      <c r="I21" s="80"/>
      <c r="J21" s="80"/>
      <c r="K21" s="80"/>
      <c r="L21" s="81"/>
      <c r="M21" s="68">
        <f t="shared" ref="M21:M24" si="3">SUM(F21:L21)</f>
        <v>0</v>
      </c>
    </row>
    <row r="22" spans="1:19" x14ac:dyDescent="0.3">
      <c r="A22" s="82" t="s">
        <v>45</v>
      </c>
      <c r="B22" s="205"/>
      <c r="C22" s="75"/>
      <c r="D22" s="76">
        <v>1202.74953</v>
      </c>
      <c r="E22" s="77">
        <v>1203</v>
      </c>
      <c r="F22" s="78">
        <v>0</v>
      </c>
      <c r="G22" s="79">
        <v>0</v>
      </c>
      <c r="H22" s="80"/>
      <c r="I22" s="80"/>
      <c r="J22" s="80"/>
      <c r="K22" s="80"/>
      <c r="L22" s="81"/>
      <c r="M22" s="68">
        <f t="shared" si="3"/>
        <v>0</v>
      </c>
    </row>
    <row r="23" spans="1:19" x14ac:dyDescent="0.3">
      <c r="A23" s="82" t="s">
        <v>46</v>
      </c>
      <c r="B23" s="205"/>
      <c r="C23" s="75"/>
      <c r="D23" s="76">
        <v>87.59</v>
      </c>
      <c r="E23" s="77">
        <v>88</v>
      </c>
      <c r="F23" s="78">
        <v>0</v>
      </c>
      <c r="G23" s="79">
        <v>0</v>
      </c>
      <c r="H23" s="80"/>
      <c r="I23" s="80"/>
      <c r="J23" s="80"/>
      <c r="K23" s="80"/>
      <c r="L23" s="81"/>
      <c r="M23" s="68">
        <f t="shared" si="3"/>
        <v>0</v>
      </c>
    </row>
    <row r="24" spans="1:19" ht="15" thickBot="1" x14ac:dyDescent="0.35">
      <c r="A24" s="83" t="s">
        <v>47</v>
      </c>
      <c r="B24" s="205"/>
      <c r="C24" s="84"/>
      <c r="D24" s="85">
        <v>449.09</v>
      </c>
      <c r="E24" s="86">
        <v>449</v>
      </c>
      <c r="F24" s="87">
        <v>0</v>
      </c>
      <c r="G24" s="88">
        <v>0</v>
      </c>
      <c r="H24" s="89"/>
      <c r="I24" s="89"/>
      <c r="J24" s="89"/>
      <c r="K24" s="89"/>
      <c r="L24" s="90"/>
      <c r="M24" s="91">
        <f t="shared" si="3"/>
        <v>0</v>
      </c>
      <c r="S24" s="166"/>
    </row>
    <row r="25" spans="1:19" ht="17.25" customHeight="1" x14ac:dyDescent="0.3">
      <c r="A25" s="83" t="s">
        <v>48</v>
      </c>
      <c r="B25" s="92" t="s">
        <v>49</v>
      </c>
      <c r="C25" s="93"/>
      <c r="D25" s="94" t="str">
        <f>1/1.249 &amp;" EU"</f>
        <v>0.800640512409928 EU</v>
      </c>
      <c r="E25" s="95"/>
      <c r="F25" s="96">
        <v>0</v>
      </c>
      <c r="G25" s="97"/>
      <c r="H25" s="98"/>
      <c r="I25" s="98"/>
      <c r="J25" s="98"/>
      <c r="K25" s="98"/>
      <c r="L25" s="99"/>
      <c r="M25" s="94"/>
    </row>
    <row r="26" spans="1:19" ht="33.75" customHeight="1" thickBot="1" x14ac:dyDescent="0.35">
      <c r="A26" s="100" t="s">
        <v>50</v>
      </c>
      <c r="B26" s="168" t="s">
        <v>51</v>
      </c>
      <c r="C26" s="176" t="s">
        <v>52</v>
      </c>
      <c r="D26" s="174"/>
      <c r="E26" s="174"/>
      <c r="F26" s="174"/>
      <c r="G26" s="174"/>
      <c r="H26" s="174"/>
      <c r="I26" s="174"/>
      <c r="J26" s="174"/>
      <c r="K26" s="174"/>
      <c r="L26" s="174"/>
      <c r="M26" s="175"/>
    </row>
    <row r="27" spans="1:19" ht="17.25" customHeight="1" x14ac:dyDescent="0.3">
      <c r="A27" s="101" t="s">
        <v>53</v>
      </c>
      <c r="B27" s="206" t="s">
        <v>54</v>
      </c>
      <c r="C27" s="102">
        <v>970</v>
      </c>
      <c r="D27" s="102">
        <f t="shared" ref="D27:M27" si="4">SUM(D28:D32)</f>
        <v>1100</v>
      </c>
      <c r="E27" s="102">
        <f t="shared" si="4"/>
        <v>1370</v>
      </c>
      <c r="F27" s="103">
        <f t="shared" si="4"/>
        <v>0</v>
      </c>
      <c r="G27" s="104">
        <f t="shared" si="4"/>
        <v>0</v>
      </c>
      <c r="H27" s="105">
        <f t="shared" si="4"/>
        <v>0</v>
      </c>
      <c r="I27" s="105">
        <f t="shared" si="4"/>
        <v>0</v>
      </c>
      <c r="J27" s="105">
        <f t="shared" si="4"/>
        <v>0</v>
      </c>
      <c r="K27" s="105">
        <f t="shared" si="4"/>
        <v>0</v>
      </c>
      <c r="L27" s="106">
        <f t="shared" si="4"/>
        <v>0</v>
      </c>
      <c r="M27" s="102">
        <f t="shared" si="4"/>
        <v>0</v>
      </c>
    </row>
    <row r="28" spans="1:19" ht="17.25" customHeight="1" x14ac:dyDescent="0.3">
      <c r="A28" s="107" t="s">
        <v>55</v>
      </c>
      <c r="B28" s="205"/>
      <c r="C28" s="108"/>
      <c r="D28" s="108">
        <v>750</v>
      </c>
      <c r="E28" s="109">
        <v>850</v>
      </c>
      <c r="F28" s="110">
        <v>0</v>
      </c>
      <c r="G28" s="111">
        <v>0</v>
      </c>
      <c r="H28" s="112"/>
      <c r="I28" s="112"/>
      <c r="J28" s="112"/>
      <c r="K28" s="112"/>
      <c r="L28" s="113"/>
      <c r="M28" s="114">
        <f>IF(D28="","",SUM(F28:L28))</f>
        <v>0</v>
      </c>
    </row>
    <row r="29" spans="1:19" ht="17.25" customHeight="1" x14ac:dyDescent="0.3">
      <c r="A29" s="107" t="s">
        <v>56</v>
      </c>
      <c r="B29" s="205"/>
      <c r="C29" s="108"/>
      <c r="D29" s="108"/>
      <c r="E29" s="109"/>
      <c r="F29" s="110"/>
      <c r="G29" s="111"/>
      <c r="H29" s="112"/>
      <c r="I29" s="112"/>
      <c r="J29" s="112"/>
      <c r="K29" s="112"/>
      <c r="L29" s="113"/>
      <c r="M29" s="114" t="str">
        <f t="shared" ref="M29:M32" si="5">IF(D29="","",SUM(F29:L29))</f>
        <v/>
      </c>
    </row>
    <row r="30" spans="1:19" ht="17.25" customHeight="1" x14ac:dyDescent="0.3">
      <c r="A30" s="107" t="s">
        <v>57</v>
      </c>
      <c r="B30" s="205"/>
      <c r="C30" s="108"/>
      <c r="D30" s="108">
        <v>350</v>
      </c>
      <c r="E30" s="109">
        <v>520</v>
      </c>
      <c r="F30" s="110">
        <v>0</v>
      </c>
      <c r="G30" s="111">
        <v>0</v>
      </c>
      <c r="H30" s="112"/>
      <c r="I30" s="112"/>
      <c r="J30" s="112"/>
      <c r="K30" s="112"/>
      <c r="L30" s="113"/>
      <c r="M30" s="114">
        <f t="shared" si="5"/>
        <v>0</v>
      </c>
    </row>
    <row r="31" spans="1:19" ht="17.25" customHeight="1" x14ac:dyDescent="0.3">
      <c r="A31" s="107" t="s">
        <v>58</v>
      </c>
      <c r="B31" s="205"/>
      <c r="C31" s="108"/>
      <c r="D31" s="108"/>
      <c r="E31" s="109"/>
      <c r="F31" s="110"/>
      <c r="G31" s="111"/>
      <c r="H31" s="112"/>
      <c r="I31" s="112"/>
      <c r="J31" s="112"/>
      <c r="K31" s="112"/>
      <c r="L31" s="113"/>
      <c r="M31" s="114" t="str">
        <f t="shared" si="5"/>
        <v/>
      </c>
    </row>
    <row r="32" spans="1:19" ht="16.5" customHeight="1" x14ac:dyDescent="0.3">
      <c r="A32" s="115" t="s">
        <v>59</v>
      </c>
      <c r="B32" s="207"/>
      <c r="C32" s="108"/>
      <c r="D32" s="108"/>
      <c r="E32" s="109"/>
      <c r="F32" s="110"/>
      <c r="G32" s="111"/>
      <c r="H32" s="112"/>
      <c r="I32" s="112"/>
      <c r="J32" s="112"/>
      <c r="K32" s="112"/>
      <c r="L32" s="113"/>
      <c r="M32" s="114" t="str">
        <f t="shared" si="5"/>
        <v/>
      </c>
    </row>
    <row r="33" spans="1:13" ht="19.8" customHeight="1" thickBot="1" x14ac:dyDescent="0.35">
      <c r="A33" s="116" t="s">
        <v>60</v>
      </c>
      <c r="B33" s="173"/>
      <c r="C33" s="163" t="s">
        <v>61</v>
      </c>
      <c r="D33" s="163" t="s">
        <v>62</v>
      </c>
      <c r="E33" s="117"/>
      <c r="F33" s="117"/>
      <c r="G33" s="117"/>
      <c r="H33" s="117"/>
      <c r="I33" s="117"/>
      <c r="J33" s="117"/>
      <c r="K33" s="117"/>
      <c r="L33" s="117"/>
      <c r="M33" s="118"/>
    </row>
    <row r="34" spans="1:13" ht="28.8" x14ac:dyDescent="0.3">
      <c r="A34" s="101" t="s">
        <v>63</v>
      </c>
      <c r="B34" s="208" t="s">
        <v>64</v>
      </c>
      <c r="C34" s="119" t="s">
        <v>65</v>
      </c>
      <c r="D34" s="119" t="s">
        <v>65</v>
      </c>
      <c r="E34" s="119" t="s">
        <v>65</v>
      </c>
      <c r="F34" s="120" t="str">
        <f>IF($C34="n.a.","n.a.",F35+F36)</f>
        <v>n.a.</v>
      </c>
      <c r="G34" s="121" t="str">
        <f t="shared" ref="G34:M34" si="6">IF($C34="n.a.","n.a.",G35+G36)</f>
        <v>n.a.</v>
      </c>
      <c r="H34" s="122" t="str">
        <f t="shared" si="6"/>
        <v>n.a.</v>
      </c>
      <c r="I34" s="122" t="str">
        <f t="shared" si="6"/>
        <v>n.a.</v>
      </c>
      <c r="J34" s="122" t="str">
        <f t="shared" si="6"/>
        <v>n.a.</v>
      </c>
      <c r="K34" s="122" t="str">
        <f t="shared" si="6"/>
        <v>n.a.</v>
      </c>
      <c r="L34" s="123" t="str">
        <f t="shared" si="6"/>
        <v>n.a.</v>
      </c>
      <c r="M34" s="119" t="str">
        <f t="shared" si="6"/>
        <v>n.a.</v>
      </c>
    </row>
    <row r="35" spans="1:13" ht="21" customHeight="1" x14ac:dyDescent="0.3">
      <c r="A35" s="82" t="s">
        <v>66</v>
      </c>
      <c r="B35" s="209"/>
      <c r="C35" s="124"/>
      <c r="D35" s="124"/>
      <c r="E35" s="125"/>
      <c r="F35" s="126"/>
      <c r="G35" s="127"/>
      <c r="H35" s="128"/>
      <c r="I35" s="128"/>
      <c r="J35" s="128"/>
      <c r="K35" s="128"/>
      <c r="L35" s="129"/>
      <c r="M35" s="124" t="str">
        <f>IF($C$34="n.a.","",SUM(F35:L35))</f>
        <v/>
      </c>
    </row>
    <row r="36" spans="1:13" ht="21" customHeight="1" x14ac:dyDescent="0.3">
      <c r="A36" s="82" t="s">
        <v>67</v>
      </c>
      <c r="B36" s="209"/>
      <c r="C36" s="124"/>
      <c r="D36" s="124"/>
      <c r="E36" s="125"/>
      <c r="F36" s="130"/>
      <c r="G36" s="131"/>
      <c r="H36" s="132"/>
      <c r="I36" s="132"/>
      <c r="J36" s="132"/>
      <c r="K36" s="132"/>
      <c r="L36" s="133"/>
      <c r="M36" s="124" t="str">
        <f>IF($C$34="n.a.","",SUM(F36:L36))</f>
        <v/>
      </c>
    </row>
    <row r="37" spans="1:13" s="134" customFormat="1" ht="32.4" customHeight="1" thickBot="1" x14ac:dyDescent="0.35">
      <c r="A37" s="116" t="s">
        <v>68</v>
      </c>
      <c r="B37" s="210"/>
      <c r="C37" s="211"/>
      <c r="D37" s="211"/>
      <c r="E37" s="211"/>
      <c r="F37" s="211"/>
      <c r="G37" s="211"/>
      <c r="H37" s="211"/>
      <c r="I37" s="211"/>
      <c r="J37" s="211"/>
      <c r="K37" s="211"/>
      <c r="L37" s="211"/>
      <c r="M37" s="212"/>
    </row>
    <row r="38" spans="1:13" s="134" customFormat="1" ht="35.25" customHeight="1" x14ac:dyDescent="0.3">
      <c r="A38" s="101" t="s">
        <v>69</v>
      </c>
      <c r="B38" s="172" t="s">
        <v>70</v>
      </c>
      <c r="C38" s="135" t="s">
        <v>65</v>
      </c>
      <c r="D38" s="135" t="s">
        <v>65</v>
      </c>
      <c r="E38" s="136" t="s">
        <v>65</v>
      </c>
      <c r="F38" s="137" t="s">
        <v>65</v>
      </c>
      <c r="G38" s="138" t="str">
        <f t="shared" ref="G38:L38" si="7">IF($C38="n.a.","n.a.","")</f>
        <v>n.a.</v>
      </c>
      <c r="H38" s="139" t="str">
        <f t="shared" si="7"/>
        <v>n.a.</v>
      </c>
      <c r="I38" s="139" t="str">
        <f t="shared" si="7"/>
        <v>n.a.</v>
      </c>
      <c r="J38" s="139" t="str">
        <f t="shared" si="7"/>
        <v>n.a.</v>
      </c>
      <c r="K38" s="139" t="str">
        <f t="shared" si="7"/>
        <v>n.a.</v>
      </c>
      <c r="L38" s="139" t="str">
        <f t="shared" si="7"/>
        <v>n.a.</v>
      </c>
      <c r="M38" s="140" t="str">
        <f>IF(C38="n.a.","n.a.",SUM(F38:L38))</f>
        <v>n.a.</v>
      </c>
    </row>
    <row r="39" spans="1:13" s="134" customFormat="1" ht="21" customHeight="1" thickBot="1" x14ac:dyDescent="0.35">
      <c r="A39" s="66" t="s">
        <v>71</v>
      </c>
      <c r="B39" s="187" t="s">
        <v>72</v>
      </c>
      <c r="C39" s="188"/>
      <c r="D39" s="169" t="s">
        <v>73</v>
      </c>
      <c r="E39" s="141"/>
      <c r="F39" s="141"/>
      <c r="G39" s="141"/>
      <c r="H39" s="141"/>
      <c r="I39" s="141"/>
      <c r="J39" s="141"/>
      <c r="K39" s="141"/>
      <c r="L39" s="141"/>
      <c r="M39" s="142"/>
    </row>
    <row r="40" spans="1:13" ht="37.799999999999997" customHeight="1" x14ac:dyDescent="0.3">
      <c r="A40" s="178" t="s">
        <v>74</v>
      </c>
      <c r="B40" s="179"/>
      <c r="C40" s="179"/>
      <c r="D40" s="179"/>
      <c r="E40" s="179"/>
      <c r="F40" s="179"/>
      <c r="G40" s="179"/>
      <c r="H40" s="179"/>
      <c r="I40" s="179"/>
      <c r="J40" s="179"/>
      <c r="K40" s="179"/>
      <c r="L40" s="179"/>
      <c r="M40" s="180"/>
    </row>
    <row r="41" spans="1:13" ht="18.75" customHeight="1" x14ac:dyDescent="0.3">
      <c r="A41" s="115" t="s">
        <v>75</v>
      </c>
      <c r="B41" s="181" t="s">
        <v>64</v>
      </c>
      <c r="C41" s="143">
        <v>700</v>
      </c>
      <c r="D41" s="143">
        <v>350</v>
      </c>
      <c r="E41" s="144">
        <v>350</v>
      </c>
      <c r="F41" s="145">
        <v>0</v>
      </c>
      <c r="G41" s="146">
        <v>0</v>
      </c>
      <c r="H41" s="147"/>
      <c r="I41" s="147"/>
      <c r="J41" s="147"/>
      <c r="K41" s="147"/>
      <c r="L41" s="147"/>
      <c r="M41" s="148">
        <f>SUM(F41:L41)</f>
        <v>0</v>
      </c>
    </row>
    <row r="42" spans="1:13" ht="18.75" customHeight="1" x14ac:dyDescent="0.3">
      <c r="A42" s="115" t="s">
        <v>76</v>
      </c>
      <c r="B42" s="182"/>
      <c r="C42" s="143">
        <v>4500</v>
      </c>
      <c r="D42" s="149">
        <v>4000</v>
      </c>
      <c r="E42" s="150">
        <v>4000</v>
      </c>
      <c r="F42" s="151">
        <v>0</v>
      </c>
      <c r="G42" s="152">
        <v>0</v>
      </c>
      <c r="H42" s="153"/>
      <c r="I42" s="153"/>
      <c r="J42" s="153"/>
      <c r="K42" s="153"/>
      <c r="L42" s="153"/>
      <c r="M42" s="154">
        <f>SUM(F42:L42)</f>
        <v>0</v>
      </c>
    </row>
    <row r="43" spans="1:13" ht="17.25" customHeight="1" thickBot="1" x14ac:dyDescent="0.35">
      <c r="A43" s="155" t="s">
        <v>77</v>
      </c>
      <c r="B43" s="183"/>
      <c r="C43" s="184"/>
      <c r="D43" s="184"/>
      <c r="E43" s="184"/>
      <c r="F43" s="184"/>
      <c r="G43" s="184"/>
      <c r="H43" s="184"/>
      <c r="I43" s="184"/>
      <c r="J43" s="184"/>
      <c r="K43" s="184"/>
      <c r="L43" s="184"/>
      <c r="M43" s="185"/>
    </row>
    <row r="44" spans="1:13" ht="5.25" customHeight="1" thickTop="1" x14ac:dyDescent="0.3">
      <c r="A44" s="156"/>
      <c r="B44" s="156"/>
      <c r="D44" s="157"/>
      <c r="E44" s="157"/>
      <c r="F44" s="157"/>
      <c r="G44" s="157"/>
      <c r="H44" s="157"/>
      <c r="I44" s="157"/>
      <c r="J44" s="157"/>
      <c r="K44" s="157"/>
      <c r="L44" s="157"/>
      <c r="M44" s="157"/>
    </row>
    <row r="45" spans="1:13" ht="17.25" hidden="1" customHeight="1" x14ac:dyDescent="0.3"/>
    <row r="46" spans="1:13" ht="14.4" hidden="1" customHeight="1" x14ac:dyDescent="0.3">
      <c r="A46" s="158"/>
      <c r="B46" s="158"/>
      <c r="C46" s="158"/>
      <c r="D46" s="158"/>
      <c r="E46" s="158"/>
      <c r="F46" s="159"/>
      <c r="G46" s="159"/>
      <c r="H46" s="159"/>
      <c r="I46" s="159"/>
      <c r="J46" s="159"/>
      <c r="K46" s="159"/>
      <c r="L46" s="159"/>
      <c r="M46" s="159"/>
    </row>
    <row r="47" spans="1:13" ht="14.4" hidden="1" customHeight="1" x14ac:dyDescent="0.3">
      <c r="A47" s="160"/>
      <c r="B47" s="160"/>
      <c r="C47" s="160"/>
      <c r="D47" s="160"/>
      <c r="E47" s="160"/>
      <c r="F47" s="160"/>
      <c r="G47" s="160"/>
      <c r="H47" s="160"/>
      <c r="I47" s="160"/>
      <c r="J47" s="160"/>
      <c r="K47" s="160"/>
      <c r="L47" s="160"/>
      <c r="M47" s="160"/>
    </row>
    <row r="48" spans="1:13" ht="14.4" hidden="1" customHeight="1" x14ac:dyDescent="0.3"/>
    <row r="49" spans="1:13" ht="14.4" hidden="1" customHeight="1" x14ac:dyDescent="0.3"/>
    <row r="50" spans="1:13" ht="14.4" hidden="1" customHeight="1" x14ac:dyDescent="0.3"/>
    <row r="51" spans="1:13" ht="14.4" hidden="1" customHeight="1" x14ac:dyDescent="0.3"/>
    <row r="52" spans="1:13" x14ac:dyDescent="0.3">
      <c r="A52" s="161" t="s">
        <v>78</v>
      </c>
    </row>
    <row r="53" spans="1:13" s="162" customFormat="1" ht="15.6" customHeight="1" x14ac:dyDescent="0.3">
      <c r="A53" s="186" t="s">
        <v>79</v>
      </c>
      <c r="B53" s="186"/>
      <c r="C53" s="186"/>
      <c r="D53" s="186"/>
      <c r="E53" s="186"/>
      <c r="F53" s="186"/>
      <c r="G53" s="186"/>
      <c r="H53" s="186"/>
      <c r="I53" s="186"/>
      <c r="J53" s="186"/>
      <c r="K53" s="186"/>
      <c r="L53" s="186"/>
      <c r="M53" s="186"/>
    </row>
    <row r="55" spans="1:13" ht="49.5" customHeight="1" x14ac:dyDescent="0.3">
      <c r="A55" s="177" t="s">
        <v>80</v>
      </c>
      <c r="B55" s="177"/>
      <c r="C55" s="177"/>
      <c r="D55" s="177"/>
      <c r="E55" s="177"/>
      <c r="F55" s="177"/>
      <c r="G55" s="177"/>
      <c r="H55" s="177"/>
      <c r="I55" s="177"/>
      <c r="J55" s="177"/>
      <c r="K55" s="177"/>
      <c r="L55" s="177"/>
      <c r="M55" s="177"/>
    </row>
    <row r="57" spans="1:13" ht="30" customHeight="1" x14ac:dyDescent="0.3">
      <c r="A57" s="177" t="s">
        <v>81</v>
      </c>
      <c r="B57" s="177"/>
      <c r="C57" s="177"/>
      <c r="D57" s="177"/>
      <c r="E57" s="177"/>
      <c r="F57" s="177"/>
      <c r="G57" s="177"/>
      <c r="H57" s="177"/>
      <c r="I57" s="177"/>
      <c r="J57" s="177"/>
      <c r="K57" s="177"/>
      <c r="L57" s="177"/>
      <c r="M57" s="177"/>
    </row>
    <row r="59" spans="1:13" x14ac:dyDescent="0.3">
      <c r="A59" s="165" t="s">
        <v>82</v>
      </c>
      <c r="B59" s="164"/>
      <c r="C59" s="164"/>
      <c r="D59" s="164"/>
      <c r="E59" s="164"/>
      <c r="F59" s="164"/>
      <c r="G59" s="164"/>
      <c r="H59" s="164"/>
      <c r="I59" s="164"/>
      <c r="J59" s="164"/>
      <c r="K59" s="164"/>
      <c r="L59" s="164"/>
      <c r="M59" s="164"/>
    </row>
  </sheetData>
  <mergeCells count="22">
    <mergeCell ref="B39:C39"/>
    <mergeCell ref="D4:M4"/>
    <mergeCell ref="A5:C5"/>
    <mergeCell ref="A6:C6"/>
    <mergeCell ref="A7:C7"/>
    <mergeCell ref="A8:C8"/>
    <mergeCell ref="A13:A14"/>
    <mergeCell ref="B13:B14"/>
    <mergeCell ref="C13:C14"/>
    <mergeCell ref="D13:D14"/>
    <mergeCell ref="E13:E14"/>
    <mergeCell ref="B16:M16"/>
    <mergeCell ref="B18:B24"/>
    <mergeCell ref="B27:B32"/>
    <mergeCell ref="B34:B36"/>
    <mergeCell ref="B37:M37"/>
    <mergeCell ref="A57:M57"/>
    <mergeCell ref="A40:M40"/>
    <mergeCell ref="B41:B42"/>
    <mergeCell ref="B43:M43"/>
    <mergeCell ref="A53:M53"/>
    <mergeCell ref="A55:M55"/>
  </mergeCells>
  <pageMargins left="0.5" right="0.25" top="0.25" bottom="0.25" header="0" footer="0"/>
  <pageSetup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One Wind Energy Plan</vt:lpstr>
      <vt:lpstr>'One Wind Energy Plan'!Print_Area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Brown</dc:creator>
  <cp:lastModifiedBy>Allan Edgar Brown</cp:lastModifiedBy>
  <cp:lastPrinted>2015-01-21T16:56:50Z</cp:lastPrinted>
  <dcterms:created xsi:type="dcterms:W3CDTF">2014-11-12T08:19:52Z</dcterms:created>
  <dcterms:modified xsi:type="dcterms:W3CDTF">2015-01-21T16:57:39Z</dcterms:modified>
</cp:coreProperties>
</file>